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 firstSheet="1" activeTab="1"/>
  </bookViews>
  <sheets>
    <sheet name="Leden 2015" sheetId="1" r:id="rId1"/>
    <sheet name="Únor 2015" sheetId="2" r:id="rId2"/>
    <sheet name="Březen 2015" sheetId="3" r:id="rId3"/>
    <sheet name="Duben 2015" sheetId="4" r:id="rId4"/>
    <sheet name="Květen 2015" sheetId="5" r:id="rId5"/>
    <sheet name="Červen 2015" sheetId="6" r:id="rId6"/>
    <sheet name="Červenec 2015" sheetId="7" r:id="rId7"/>
    <sheet name="Srpen 2015" sheetId="8" r:id="rId8"/>
    <sheet name="Září 2015" sheetId="9" r:id="rId9"/>
    <sheet name="Říjen 2015" sheetId="10" r:id="rId10"/>
    <sheet name="Listopad 2015" sheetId="11" r:id="rId11"/>
    <sheet name="Prosinec 2015" sheetId="12" r:id="rId12"/>
  </sheets>
  <calcPr calcId="145621"/>
</workbook>
</file>

<file path=xl/calcChain.xml><?xml version="1.0" encoding="utf-8"?>
<calcChain xmlns="http://schemas.openxmlformats.org/spreadsheetml/2006/main">
  <c r="F11" i="11" l="1"/>
  <c r="D11" i="11"/>
  <c r="F7" i="11"/>
  <c r="F7" i="7"/>
  <c r="F6" i="7"/>
  <c r="J11" i="10" l="1"/>
  <c r="I11" i="10"/>
  <c r="I8" i="6" l="1"/>
  <c r="I7" i="6"/>
  <c r="L7" i="3" l="1"/>
  <c r="L6" i="3"/>
  <c r="I7" i="3"/>
  <c r="I8" i="2"/>
  <c r="I6" i="2"/>
  <c r="E10" i="2"/>
  <c r="F12" i="1"/>
  <c r="G11" i="10" l="1"/>
  <c r="F11" i="10"/>
  <c r="D10" i="2" l="1"/>
  <c r="H12" i="1"/>
  <c r="E12" i="1"/>
  <c r="D12" i="1"/>
  <c r="L5" i="1"/>
  <c r="I6" i="1"/>
  <c r="I7" i="1" s="1"/>
  <c r="I8" i="1" s="1"/>
  <c r="I9" i="1" s="1"/>
  <c r="F6" i="1"/>
  <c r="F7" i="1" s="1"/>
  <c r="F8" i="1" s="1"/>
  <c r="F9" i="1" s="1"/>
  <c r="F10" i="1" s="1"/>
  <c r="L7" i="1" l="1"/>
  <c r="L6" i="1"/>
  <c r="I10" i="1"/>
  <c r="L9" i="1"/>
  <c r="L8" i="1" l="1"/>
  <c r="L10" i="1"/>
  <c r="K17" i="12" l="1"/>
  <c r="J17" i="12"/>
  <c r="H17" i="12"/>
  <c r="G17" i="12"/>
  <c r="E17" i="12"/>
  <c r="D17" i="12"/>
  <c r="K11" i="11"/>
  <c r="J11" i="11"/>
  <c r="H11" i="11"/>
  <c r="G11" i="11"/>
  <c r="E11" i="11"/>
  <c r="M11" i="10"/>
  <c r="L11" i="10"/>
  <c r="H11" i="9"/>
  <c r="G11" i="9"/>
  <c r="E11" i="9"/>
  <c r="D11" i="9"/>
  <c r="K8" i="8"/>
  <c r="J8" i="8"/>
  <c r="H8" i="8"/>
  <c r="E8" i="8"/>
  <c r="D8" i="8"/>
  <c r="G8" i="8"/>
  <c r="K11" i="9"/>
  <c r="J11" i="9"/>
  <c r="D11" i="7" l="1"/>
  <c r="E11" i="7"/>
  <c r="G11" i="7"/>
  <c r="H11" i="7"/>
  <c r="K11" i="7"/>
  <c r="J11" i="7"/>
  <c r="K10" i="6"/>
  <c r="J10" i="6"/>
  <c r="H10" i="6"/>
  <c r="G10" i="6"/>
  <c r="E10" i="6"/>
  <c r="D10" i="6"/>
  <c r="H12" i="5"/>
  <c r="G12" i="5"/>
  <c r="E12" i="5"/>
  <c r="D12" i="5"/>
  <c r="H14" i="4"/>
  <c r="G14" i="4"/>
  <c r="K14" i="4"/>
  <c r="J14" i="4"/>
  <c r="E14" i="4"/>
  <c r="D14" i="4"/>
  <c r="K8" i="3"/>
  <c r="J8" i="3"/>
  <c r="K10" i="2"/>
  <c r="J10" i="2"/>
  <c r="H8" i="3"/>
  <c r="G8" i="3"/>
  <c r="D8" i="3"/>
  <c r="E8" i="3"/>
  <c r="H10" i="2"/>
  <c r="G10" i="2"/>
  <c r="G12" i="1" l="1"/>
  <c r="I12" i="1" s="1"/>
  <c r="I5" i="2" l="1"/>
  <c r="I7" i="2" s="1"/>
  <c r="I9" i="2" s="1"/>
  <c r="I10" i="2"/>
  <c r="I5" i="3" s="1"/>
  <c r="I6" i="3" s="1"/>
  <c r="I8" i="3" l="1"/>
  <c r="I5" i="4" s="1"/>
  <c r="I6" i="4" s="1"/>
  <c r="I7" i="4" s="1"/>
  <c r="I8" i="4" s="1"/>
  <c r="I9" i="4" s="1"/>
  <c r="I10" i="4" s="1"/>
  <c r="I12" i="4" s="1"/>
  <c r="I13" i="4" s="1"/>
  <c r="I14" i="4" l="1"/>
  <c r="I5" i="5" s="1"/>
  <c r="I6" i="5" s="1"/>
  <c r="I10" i="5" s="1"/>
  <c r="I11" i="5" s="1"/>
  <c r="I12" i="5" l="1"/>
  <c r="I5" i="6" s="1"/>
  <c r="I6" i="6" s="1"/>
  <c r="I9" i="6" s="1"/>
  <c r="I10" i="6" l="1"/>
  <c r="I5" i="7" s="1"/>
  <c r="I7" i="7" s="1"/>
  <c r="I8" i="7" s="1"/>
  <c r="I10" i="7" l="1"/>
  <c r="I9" i="7"/>
  <c r="I11" i="7"/>
  <c r="I5" i="8" s="1"/>
  <c r="I6" i="8" s="1"/>
  <c r="I7" i="8" s="1"/>
  <c r="I8" i="8" l="1"/>
  <c r="I5" i="9" s="1"/>
  <c r="I6" i="9" s="1"/>
  <c r="I7" i="9" s="1"/>
  <c r="I8" i="9" s="1"/>
  <c r="I10" i="9" l="1"/>
  <c r="I9" i="9"/>
  <c r="I11" i="9"/>
  <c r="K5" i="10" s="1"/>
  <c r="K11" i="10" s="1"/>
  <c r="F5" i="2"/>
  <c r="K6" i="10" l="1"/>
  <c r="K7" i="10" s="1"/>
  <c r="K8" i="10" s="1"/>
  <c r="F6" i="2"/>
  <c r="F10" i="2"/>
  <c r="L12" i="1"/>
  <c r="L5" i="2" s="1"/>
  <c r="K9" i="10" l="1"/>
  <c r="K10" i="10" s="1"/>
  <c r="I5" i="11" s="1"/>
  <c r="F7" i="2"/>
  <c r="F8" i="2" s="1"/>
  <c r="L6" i="2"/>
  <c r="L10" i="2"/>
  <c r="L5" i="3" s="1"/>
  <c r="F5" i="3"/>
  <c r="F6" i="3" s="1"/>
  <c r="F7" i="3" s="1"/>
  <c r="I10" i="11" l="1"/>
  <c r="I11" i="11"/>
  <c r="I5" i="12" s="1"/>
  <c r="L7" i="2"/>
  <c r="F8" i="3"/>
  <c r="I6" i="12" l="1"/>
  <c r="I7" i="12" s="1"/>
  <c r="I8" i="12" s="1"/>
  <c r="I9" i="12" s="1"/>
  <c r="I10" i="12" s="1"/>
  <c r="I11" i="12" s="1"/>
  <c r="I12" i="12" s="1"/>
  <c r="I13" i="12" s="1"/>
  <c r="I14" i="12" s="1"/>
  <c r="I17" i="12"/>
  <c r="L8" i="3"/>
  <c r="L5" i="4" s="1"/>
  <c r="F5" i="4"/>
  <c r="F6" i="4" s="1"/>
  <c r="F7" i="4" s="1"/>
  <c r="F8" i="4" s="1"/>
  <c r="F9" i="4" s="1"/>
  <c r="F10" i="4" s="1"/>
  <c r="I16" i="12" l="1"/>
  <c r="I15" i="12"/>
  <c r="F11" i="4"/>
  <c r="F12" i="4" s="1"/>
  <c r="F13" i="4" s="1"/>
  <c r="F14" i="4"/>
  <c r="L14" i="4" l="1"/>
  <c r="L5" i="5" s="1"/>
  <c r="F5" i="5"/>
  <c r="F6" i="5" s="1"/>
  <c r="L6" i="4"/>
  <c r="F7" i="5" l="1"/>
  <c r="L7" i="5" s="1"/>
  <c r="L7" i="4"/>
  <c r="F12" i="5"/>
  <c r="F8" i="5" l="1"/>
  <c r="L6" i="5"/>
  <c r="L12" i="5"/>
  <c r="L5" i="6" s="1"/>
  <c r="F5" i="6"/>
  <c r="F6" i="6" s="1"/>
  <c r="F7" i="6" s="1"/>
  <c r="F8" i="6" s="1"/>
  <c r="L8" i="4"/>
  <c r="L8" i="5" l="1"/>
  <c r="F9" i="5"/>
  <c r="L6" i="6"/>
  <c r="F9" i="2"/>
  <c r="L8" i="2"/>
  <c r="L9" i="4"/>
  <c r="F10" i="6"/>
  <c r="F10" i="5" l="1"/>
  <c r="L9" i="5"/>
  <c r="L7" i="6"/>
  <c r="L9" i="2"/>
  <c r="L10" i="6"/>
  <c r="L5" i="7" s="1"/>
  <c r="F5" i="7"/>
  <c r="F8" i="7" s="1"/>
  <c r="F9" i="7" s="1"/>
  <c r="L10" i="4"/>
  <c r="F11" i="5" l="1"/>
  <c r="L11" i="5" s="1"/>
  <c r="L10" i="5"/>
  <c r="L12" i="4"/>
  <c r="L13" i="4"/>
  <c r="F11" i="7"/>
  <c r="L9" i="7" l="1"/>
  <c r="F10" i="7"/>
  <c r="L7" i="7"/>
  <c r="L11" i="7"/>
  <c r="F5" i="8"/>
  <c r="F6" i="8" s="1"/>
  <c r="F7" i="8" s="1"/>
  <c r="L6" i="8" l="1"/>
  <c r="L10" i="7"/>
  <c r="L8" i="7"/>
  <c r="L5" i="8"/>
  <c r="F8" i="8" l="1"/>
  <c r="F5" i="9" s="1"/>
  <c r="F11" i="9" s="1"/>
  <c r="F6" i="9" l="1"/>
  <c r="L8" i="8"/>
  <c r="L5" i="9" s="1"/>
  <c r="L6" i="9" l="1"/>
  <c r="F7" i="9"/>
  <c r="L11" i="9"/>
  <c r="H5" i="10"/>
  <c r="H6" i="10" l="1"/>
  <c r="H7" i="10" s="1"/>
  <c r="H11" i="10"/>
  <c r="L7" i="9"/>
  <c r="F8" i="9"/>
  <c r="F9" i="9" s="1"/>
  <c r="N6" i="10"/>
  <c r="H8" i="10" l="1"/>
  <c r="H9" i="10" s="1"/>
  <c r="N7" i="10"/>
  <c r="L8" i="9"/>
  <c r="N8" i="10" l="1"/>
  <c r="F10" i="9" l="1"/>
  <c r="L10" i="9" s="1"/>
  <c r="L9" i="9"/>
  <c r="L7" i="8" l="1"/>
  <c r="H10" i="10" l="1"/>
  <c r="N9" i="10"/>
  <c r="F9" i="6"/>
  <c r="L9" i="6" s="1"/>
  <c r="L8" i="6"/>
  <c r="N11" i="10" l="1"/>
  <c r="L5" i="11" s="1"/>
  <c r="N10" i="10"/>
  <c r="F5" i="11" l="1"/>
  <c r="L11" i="11" s="1"/>
  <c r="N5" i="10"/>
  <c r="F6" i="11" l="1"/>
  <c r="F8" i="11" l="1"/>
  <c r="F9" i="11" s="1"/>
  <c r="F10" i="11" s="1"/>
  <c r="L10" i="11" s="1"/>
  <c r="L5" i="12" l="1"/>
  <c r="F5" i="12"/>
  <c r="F17" i="12" l="1"/>
  <c r="L17" i="12" s="1"/>
  <c r="F6" i="12"/>
  <c r="F7" i="12" l="1"/>
  <c r="L6" i="12"/>
  <c r="F8" i="12" l="1"/>
  <c r="L7" i="12"/>
  <c r="F9" i="12" l="1"/>
  <c r="L8" i="12"/>
  <c r="F10" i="12" l="1"/>
  <c r="L9" i="12"/>
  <c r="F11" i="12" l="1"/>
  <c r="L10" i="12"/>
  <c r="F12" i="12" l="1"/>
  <c r="L11" i="12"/>
  <c r="F13" i="12" l="1"/>
  <c r="L12" i="12"/>
  <c r="F14" i="12" l="1"/>
  <c r="F15" i="12" s="1"/>
  <c r="L15" i="12" s="1"/>
  <c r="L13" i="12"/>
  <c r="F16" i="12" l="1"/>
  <c r="L16" i="12" s="1"/>
  <c r="L14" i="12"/>
</calcChain>
</file>

<file path=xl/sharedStrings.xml><?xml version="1.0" encoding="utf-8"?>
<sst xmlns="http://schemas.openxmlformats.org/spreadsheetml/2006/main" count="341" uniqueCount="124">
  <si>
    <t>Datum</t>
  </si>
  <si>
    <t>Příjem</t>
  </si>
  <si>
    <t>Výdej</t>
  </si>
  <si>
    <t>Zůstatek</t>
  </si>
  <si>
    <t>Doklad</t>
  </si>
  <si>
    <t>Účel platby</t>
  </si>
  <si>
    <t xml:space="preserve">Příjem </t>
  </si>
  <si>
    <t>Pokladna</t>
  </si>
  <si>
    <t>Běžný účet</t>
  </si>
  <si>
    <t>Průběžné položky</t>
  </si>
  <si>
    <t>Konečný zůstatek</t>
  </si>
  <si>
    <t>VPD/2</t>
  </si>
  <si>
    <t>VPD/3</t>
  </si>
  <si>
    <t>souhrn příjmů a výdajů</t>
  </si>
  <si>
    <t>zúčtování kladných úroků</t>
  </si>
  <si>
    <t>VPD/10</t>
  </si>
  <si>
    <t>VPD/11</t>
  </si>
  <si>
    <t>VPD/12</t>
  </si>
  <si>
    <t>VPD/13</t>
  </si>
  <si>
    <t>VPD/14</t>
  </si>
  <si>
    <t>za vedení účtu, výpisy a trans.</t>
  </si>
  <si>
    <t>příspěvek na Saroju ze sběru papíru</t>
  </si>
  <si>
    <t>za vedení účtu, výpisy, trans.</t>
  </si>
  <si>
    <t>obaly na učebnice</t>
  </si>
  <si>
    <t>poplatek za vedení účtu</t>
  </si>
  <si>
    <t>PPD/5</t>
  </si>
  <si>
    <t>PPD/6</t>
  </si>
  <si>
    <t>PPD/7</t>
  </si>
  <si>
    <t>PPD/10</t>
  </si>
  <si>
    <t>VPD/01</t>
  </si>
  <si>
    <t>Školní knihovna Vrbátky</t>
  </si>
  <si>
    <t>převod zůstatků z 31.12.2014</t>
  </si>
  <si>
    <t>2015/1</t>
  </si>
  <si>
    <t>knihy na anglickou soutěž - odměny</t>
  </si>
  <si>
    <t>PENĚŽNÍ DENÍK Leden 2015</t>
  </si>
  <si>
    <t>sběr papíru - obec Vrbátky</t>
  </si>
  <si>
    <t>PENĚŽNÍ DENÍK  Únor 2015</t>
  </si>
  <si>
    <t>zůstatek z měsíce ledna 2015</t>
  </si>
  <si>
    <t>výdaje na školní ples</t>
  </si>
  <si>
    <t>2015/2</t>
  </si>
  <si>
    <t>certifikace značky Rodiče vítáni</t>
  </si>
  <si>
    <t>PENĚŽNÍ DENÍK Březen 2015</t>
  </si>
  <si>
    <t>zůstatek z února 2015</t>
  </si>
  <si>
    <t>2015/3</t>
  </si>
  <si>
    <t>výdaje na dětský maškarní karneval</t>
  </si>
  <si>
    <t>zůstatek z března 2015</t>
  </si>
  <si>
    <t>PENĚŽNÍ DENÍK Duben 2015</t>
  </si>
  <si>
    <t>PPD/01</t>
  </si>
  <si>
    <t>výtěžek ze školního a maškarního plesu</t>
  </si>
  <si>
    <t>2015/4</t>
  </si>
  <si>
    <t>fotoknihy pro 9. ročník</t>
  </si>
  <si>
    <t>VPD/04</t>
  </si>
  <si>
    <t>učebnice pro 4. a 5. ročník</t>
  </si>
  <si>
    <t>VPD/05</t>
  </si>
  <si>
    <t>papír, složky,obaly</t>
  </si>
  <si>
    <t>PPD/02</t>
  </si>
  <si>
    <t>PPD/03</t>
  </si>
  <si>
    <t>dospělí - keramika, výrobky</t>
  </si>
  <si>
    <t>dospělí keramika - kursovné</t>
  </si>
  <si>
    <t>PENĚŽNÍ DENÍK Květen 2015</t>
  </si>
  <si>
    <t>zůstatek z dubna 2015</t>
  </si>
  <si>
    <t>knihy pro předškoláky</t>
  </si>
  <si>
    <t>VPD/06</t>
  </si>
  <si>
    <t>VPD/07</t>
  </si>
  <si>
    <t>učebnice Project 4</t>
  </si>
  <si>
    <t>VPD/08</t>
  </si>
  <si>
    <t>učebnice matematiky 4 + 5</t>
  </si>
  <si>
    <t>VPD/09</t>
  </si>
  <si>
    <t>akce s příspěvkem KPŠ</t>
  </si>
  <si>
    <t>PENĚŽNÍ DENÍK Červen 2015</t>
  </si>
  <si>
    <t>zůstatek z května 2015</t>
  </si>
  <si>
    <t>2015/6</t>
  </si>
  <si>
    <t>přednáška MP Education pro ZŠ</t>
  </si>
  <si>
    <t>akce s příspěvkem KPŠ 4 - 6</t>
  </si>
  <si>
    <t>PENĚŽNÍ DENÍK Červenec 2015</t>
  </si>
  <si>
    <t>zůstatek z června 2015</t>
  </si>
  <si>
    <t>zavedení účtu v bance</t>
  </si>
  <si>
    <t>2015/7</t>
  </si>
  <si>
    <t>převod z pokladny do banky</t>
  </si>
  <si>
    <t>zubní pasty</t>
  </si>
  <si>
    <t>PENĚŽNÍ DENÍK Srpen 2015</t>
  </si>
  <si>
    <t>zůstatek z července 2015</t>
  </si>
  <si>
    <t xml:space="preserve">Milka Pastel - 1.třída </t>
  </si>
  <si>
    <t>PENĚŽNÍ DENÍK Září 2015</t>
  </si>
  <si>
    <t>zůstatek ze srpna 2015</t>
  </si>
  <si>
    <t>9/2015</t>
  </si>
  <si>
    <t>knihy pro prvňáčky</t>
  </si>
  <si>
    <t>etická výchova - učebnice</t>
  </si>
  <si>
    <t>PENĚŽNÍ DENÍK Prosinec 2015</t>
  </si>
  <si>
    <t>zůstatek z listopadu 2015</t>
  </si>
  <si>
    <t>PENĚŽNÍ DENÍK Listopad 2015</t>
  </si>
  <si>
    <t>zůstatek ze října 2015</t>
  </si>
  <si>
    <t>PENĚŽNÍ DENÍK Říjen 2015</t>
  </si>
  <si>
    <t>zůstatek ze září 2015</t>
  </si>
  <si>
    <t>2015/10</t>
  </si>
  <si>
    <t>MS Office 5x pro školu</t>
  </si>
  <si>
    <t>VPD/15</t>
  </si>
  <si>
    <t>VPD/16</t>
  </si>
  <si>
    <t>akce s příspěvkem KPŠ 9-11/2015</t>
  </si>
  <si>
    <t>Příspěvky do KPŠ školky 2015/2016</t>
  </si>
  <si>
    <t>prodej sešitů pro 5.třídu</t>
  </si>
  <si>
    <t>dobrovolné vstupné akademie</t>
  </si>
  <si>
    <t>VPD/17</t>
  </si>
  <si>
    <t>Akce s příspěvkem od KPŠ 12/2015</t>
  </si>
  <si>
    <t>PPD/8</t>
  </si>
  <si>
    <t>Výtěžek z prodeje adventních výrobků</t>
  </si>
  <si>
    <t>VPD/18</t>
  </si>
  <si>
    <t>Příspěvky školkám na rok 2015</t>
  </si>
  <si>
    <t>VPD/19</t>
  </si>
  <si>
    <t>PPD/9</t>
  </si>
  <si>
    <t>Příspěvek do KPŠ -Oláhovi a Růžičkovi</t>
  </si>
  <si>
    <t>VPD/20</t>
  </si>
  <si>
    <t>Nákup zboží na Mikulášský prodej</t>
  </si>
  <si>
    <t>Darovací smlouva s obcí - sběr papíru</t>
  </si>
  <si>
    <t>2015/8</t>
  </si>
  <si>
    <t>10/2015</t>
  </si>
  <si>
    <t>11/2015</t>
  </si>
  <si>
    <t>12/2015</t>
  </si>
  <si>
    <t>dar KPŠ na aktivity školy na rok 2015</t>
  </si>
  <si>
    <t>2015/5</t>
  </si>
  <si>
    <t>PPD 4</t>
  </si>
  <si>
    <t>příspěvky KPŠ</t>
  </si>
  <si>
    <t xml:space="preserve"> Mikulášský prodej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</si>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</sst>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 vertical="center" wrapText="1" shrinkToFit="1"/>
    </xf>
    <xf numFmtId="8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8" fontId="0" fillId="0" borderId="13" xfId="0" applyNumberForma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8" fontId="0" fillId="0" borderId="12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14" fontId="0" fillId="0" borderId="18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14" fontId="0" fillId="0" borderId="9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8" fontId="0" fillId="0" borderId="14" xfId="0" applyNumberForma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2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2" fontId="0" fillId="0" borderId="19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14" fontId="0" fillId="2" borderId="9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2" fontId="0" fillId="2" borderId="19" xfId="0" applyNumberFormat="1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8" fontId="0" fillId="2" borderId="14" xfId="0" applyNumberFormat="1" applyFill="1" applyBorder="1" applyAlignment="1">
      <alignment horizontal="center" vertical="center" wrapText="1" shrinkToFit="1"/>
    </xf>
    <xf numFmtId="164" fontId="0" fillId="0" borderId="18" xfId="0" applyNumberFormat="1" applyBorder="1" applyAlignment="1">
      <alignment horizontal="center" vertical="center" wrapText="1" shrinkToFit="1"/>
    </xf>
    <xf numFmtId="164" fontId="0" fillId="0" borderId="9" xfId="0" applyNumberFormat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/>
    <xf numFmtId="164" fontId="0" fillId="2" borderId="3" xfId="0" applyNumberForma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164" fontId="0" fillId="0" borderId="0" xfId="0" applyNumberFormat="1" applyBorder="1" applyAlignment="1">
      <alignment horizontal="center" vertical="center" wrapText="1" shrinkToFit="1"/>
    </xf>
    <xf numFmtId="2" fontId="0" fillId="0" borderId="0" xfId="0" applyNumberFormat="1" applyBorder="1" applyAlignment="1">
      <alignment horizontal="center" vertical="center" wrapText="1" shrinkToFit="1"/>
    </xf>
    <xf numFmtId="8" fontId="0" fillId="0" borderId="0" xfId="0" applyNumberFormat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164" fontId="0" fillId="0" borderId="0" xfId="0" applyNumberForma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 vertical="center" wrapText="1" shrinkToFit="1"/>
    </xf>
    <xf numFmtId="8" fontId="0" fillId="0" borderId="0" xfId="0" applyNumberForma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4" fontId="0" fillId="0" borderId="32" xfId="0" applyNumberFormat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8" fontId="0" fillId="0" borderId="29" xfId="0" applyNumberFormat="1" applyBorder="1" applyAlignment="1">
      <alignment horizontal="center" vertical="center" wrapText="1" shrinkToFit="1"/>
    </xf>
    <xf numFmtId="8" fontId="0" fillId="0" borderId="27" xfId="0" applyNumberFormat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8" fontId="0" fillId="0" borderId="28" xfId="0" applyNumberFormat="1" applyBorder="1" applyAlignment="1">
      <alignment horizontal="center" vertical="center" wrapText="1" shrinkToFit="1"/>
    </xf>
    <xf numFmtId="164" fontId="0" fillId="0" borderId="3" xfId="0" applyNumberFormat="1" applyBorder="1" applyAlignment="1">
      <alignment horizontal="center" vertical="center" wrapText="1" shrinkToFit="1"/>
    </xf>
    <xf numFmtId="8" fontId="0" fillId="2" borderId="9" xfId="0" applyNumberFormat="1" applyFill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shrinkToFit="1"/>
    </xf>
    <xf numFmtId="164" fontId="0" fillId="0" borderId="19" xfId="0" applyNumberFormat="1" applyBorder="1" applyAlignment="1">
      <alignment horizontal="center" vertical="center" wrapText="1" shrinkToFit="1"/>
    </xf>
    <xf numFmtId="164" fontId="0" fillId="0" borderId="14" xfId="0" applyNumberFormat="1" applyBorder="1" applyAlignment="1">
      <alignment horizontal="center" vertical="center" wrapText="1" shrinkToFit="1"/>
    </xf>
    <xf numFmtId="164" fontId="0" fillId="2" borderId="10" xfId="0" applyNumberFormat="1" applyFill="1" applyBorder="1" applyAlignment="1">
      <alignment horizontal="center" vertical="center" wrapText="1" shrinkToFit="1"/>
    </xf>
    <xf numFmtId="164" fontId="0" fillId="2" borderId="14" xfId="0" applyNumberForma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164" fontId="0" fillId="0" borderId="10" xfId="0" applyNumberFormat="1" applyBorder="1" applyAlignment="1">
      <alignment horizontal="center" vertical="center" wrapText="1" shrinkToFit="1"/>
    </xf>
    <xf numFmtId="8" fontId="0" fillId="0" borderId="18" xfId="0" applyNumberFormat="1" applyBorder="1" applyAlignment="1">
      <alignment horizontal="center" vertical="center" wrapText="1" shrinkToFit="1"/>
    </xf>
    <xf numFmtId="8" fontId="0" fillId="0" borderId="9" xfId="0" applyNumberFormat="1" applyBorder="1" applyAlignment="1">
      <alignment horizontal="center" vertical="center" wrapText="1" shrinkToFit="1"/>
    </xf>
    <xf numFmtId="8" fontId="0" fillId="0" borderId="3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8" fontId="0" fillId="0" borderId="1" xfId="0" applyNumberFormat="1" applyBorder="1" applyAlignment="1">
      <alignment horizontal="center" vertical="center" wrapText="1" shrinkToFit="1"/>
    </xf>
    <xf numFmtId="8" fontId="0" fillId="0" borderId="5" xfId="0" applyNumberForma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8" fontId="0" fillId="0" borderId="10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8" fontId="0" fillId="0" borderId="19" xfId="0" applyNumberFormat="1" applyBorder="1" applyAlignment="1">
      <alignment horizontal="center" vertical="center" wrapText="1" shrinkToFit="1"/>
    </xf>
    <xf numFmtId="8" fontId="0" fillId="0" borderId="2" xfId="0" applyNumberFormat="1" applyBorder="1" applyAlignment="1">
      <alignment horizontal="center" vertical="center" wrapText="1" shrinkToFit="1"/>
    </xf>
    <xf numFmtId="14" fontId="0" fillId="2" borderId="36" xfId="0" applyNumberFormat="1" applyFill="1" applyBorder="1" applyAlignment="1">
      <alignment horizontal="center" vertical="center" wrapText="1" shrinkToFit="1"/>
    </xf>
    <xf numFmtId="49" fontId="0" fillId="2" borderId="37" xfId="0" applyNumberFormat="1" applyFill="1" applyBorder="1" applyAlignment="1">
      <alignment horizontal="center" vertical="center" wrapText="1" shrinkToFit="1"/>
    </xf>
    <xf numFmtId="0" fontId="0" fillId="2" borderId="38" xfId="0" applyFill="1" applyBorder="1" applyAlignment="1">
      <alignment horizontal="center" vertical="center" wrapText="1" shrinkToFit="1"/>
    </xf>
    <xf numFmtId="164" fontId="0" fillId="2" borderId="36" xfId="0" applyNumberFormat="1" applyFill="1" applyBorder="1" applyAlignment="1">
      <alignment horizontal="center" vertical="center" wrapText="1" shrinkToFit="1"/>
    </xf>
    <xf numFmtId="164" fontId="0" fillId="2" borderId="37" xfId="0" applyNumberFormat="1" applyFill="1" applyBorder="1" applyAlignment="1">
      <alignment horizontal="center" vertical="center" wrapText="1" shrinkToFit="1"/>
    </xf>
    <xf numFmtId="164" fontId="0" fillId="2" borderId="38" xfId="0" applyNumberFormat="1" applyFill="1" applyBorder="1" applyAlignment="1">
      <alignment horizontal="center" vertical="center" wrapText="1" shrinkToFit="1"/>
    </xf>
    <xf numFmtId="8" fontId="0" fillId="2" borderId="36" xfId="0" applyNumberFormat="1" applyFill="1" applyBorder="1" applyAlignment="1">
      <alignment horizontal="center" vertical="center" wrapText="1" shrinkToFit="1"/>
    </xf>
    <xf numFmtId="8" fontId="0" fillId="2" borderId="39" xfId="0" applyNumberForma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164" fontId="0" fillId="0" borderId="0" xfId="0" applyNumberFormat="1"/>
    <xf numFmtId="14" fontId="0" fillId="0" borderId="14" xfId="0" applyNumberFormat="1" applyBorder="1" applyAlignment="1">
      <alignment horizontal="center" vertical="center" wrapText="1" shrinkToFit="1"/>
    </xf>
    <xf numFmtId="164" fontId="0" fillId="0" borderId="5" xfId="0" applyNumberFormat="1" applyBorder="1" applyAlignment="1">
      <alignment horizontal="center" vertical="center" wrapText="1" shrinkToFit="1"/>
    </xf>
    <xf numFmtId="164" fontId="0" fillId="0" borderId="4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164" fontId="0" fillId="0" borderId="1" xfId="0" applyNumberFormat="1" applyBorder="1"/>
    <xf numFmtId="0" fontId="0" fillId="0" borderId="1" xfId="0" applyBorder="1"/>
    <xf numFmtId="0" fontId="0" fillId="0" borderId="40" xfId="0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 wrapText="1" shrinkToFit="1"/>
    </xf>
    <xf numFmtId="164" fontId="0" fillId="2" borderId="4" xfId="0" applyNumberFormat="1" applyFill="1" applyBorder="1" applyAlignment="1">
      <alignment horizontal="center" vertical="center" wrapText="1" shrinkToFit="1"/>
    </xf>
    <xf numFmtId="0" fontId="0" fillId="0" borderId="5" xfId="0" applyBorder="1"/>
    <xf numFmtId="44" fontId="0" fillId="0" borderId="9" xfId="0" applyNumberFormat="1" applyBorder="1" applyAlignment="1">
      <alignment horizontal="center" vertical="center" wrapText="1" shrinkToFit="1"/>
    </xf>
    <xf numFmtId="44" fontId="0" fillId="2" borderId="36" xfId="0" applyNumberFormat="1" applyFill="1" applyBorder="1" applyAlignment="1">
      <alignment horizontal="center" vertical="center" wrapText="1" shrinkToFit="1"/>
    </xf>
    <xf numFmtId="44" fontId="0" fillId="2" borderId="38" xfId="0" applyNumberFormat="1" applyFill="1" applyBorder="1" applyAlignment="1">
      <alignment horizontal="center" vertical="center" wrapText="1" shrinkToFit="1"/>
    </xf>
    <xf numFmtId="44" fontId="0" fillId="0" borderId="30" xfId="0" applyNumberFormat="1" applyBorder="1" applyAlignment="1">
      <alignment horizontal="center" vertical="center" wrapText="1" shrinkToFit="1"/>
    </xf>
    <xf numFmtId="44" fontId="0" fillId="0" borderId="10" xfId="0" applyNumberFormat="1" applyBorder="1" applyAlignment="1">
      <alignment horizontal="center" vertical="center" wrapText="1" shrinkToFit="1"/>
    </xf>
    <xf numFmtId="44" fontId="0" fillId="2" borderId="19" xfId="0" applyNumberFormat="1" applyFill="1" applyBorder="1" applyAlignment="1">
      <alignment horizontal="center" vertical="center" wrapText="1" shrinkToFit="1"/>
    </xf>
    <xf numFmtId="44" fontId="0" fillId="0" borderId="27" xfId="0" applyNumberFormat="1" applyBorder="1" applyAlignment="1">
      <alignment horizontal="center" vertical="center" wrapText="1" shrinkToFit="1"/>
    </xf>
    <xf numFmtId="44" fontId="0" fillId="2" borderId="9" xfId="0" applyNumberFormat="1" applyFill="1" applyBorder="1" applyAlignment="1">
      <alignment horizontal="center" vertical="center" wrapText="1" shrinkToFit="1"/>
    </xf>
    <xf numFmtId="44" fontId="0" fillId="0" borderId="31" xfId="0" applyNumberFormat="1" applyBorder="1" applyAlignment="1">
      <alignment horizontal="center" vertical="center" wrapText="1" shrinkToFit="1"/>
    </xf>
    <xf numFmtId="44" fontId="0" fillId="2" borderId="10" xfId="0" applyNumberFormat="1" applyFill="1" applyBorder="1" applyAlignment="1">
      <alignment horizontal="center" vertical="center" wrapText="1" shrinkToFit="1"/>
    </xf>
    <xf numFmtId="44" fontId="0" fillId="0" borderId="28" xfId="0" applyNumberFormat="1" applyBorder="1" applyAlignment="1">
      <alignment horizontal="center" vertical="center" wrapText="1" shrinkToFit="1"/>
    </xf>
    <xf numFmtId="44" fontId="0" fillId="0" borderId="1" xfId="0" applyNumberFormat="1" applyBorder="1" applyAlignment="1">
      <alignment horizontal="center" vertical="center" wrapText="1" shrinkToFit="1"/>
    </xf>
    <xf numFmtId="44" fontId="0" fillId="2" borderId="1" xfId="0" applyNumberFormat="1" applyFill="1" applyBorder="1" applyAlignment="1">
      <alignment horizontal="center" vertical="center" wrapText="1" shrinkToFit="1"/>
    </xf>
    <xf numFmtId="44" fontId="0" fillId="0" borderId="14" xfId="0" applyNumberFormat="1" applyBorder="1" applyAlignment="1">
      <alignment horizontal="center" vertical="center" wrapText="1" shrinkToFit="1"/>
    </xf>
    <xf numFmtId="44" fontId="0" fillId="0" borderId="19" xfId="0" applyNumberFormat="1" applyBorder="1" applyAlignment="1">
      <alignment horizontal="center" vertical="center" wrapText="1" shrinkToFit="1"/>
    </xf>
    <xf numFmtId="44" fontId="0" fillId="0" borderId="11" xfId="0" applyNumberFormat="1" applyBorder="1" applyAlignment="1">
      <alignment horizontal="center" vertical="center" wrapText="1" shrinkToFit="1"/>
    </xf>
    <xf numFmtId="44" fontId="0" fillId="0" borderId="18" xfId="0" applyNumberFormat="1" applyBorder="1" applyAlignment="1">
      <alignment horizontal="center" vertical="center" wrapText="1" shrinkToFit="1"/>
    </xf>
    <xf numFmtId="44" fontId="0" fillId="0" borderId="12" xfId="0" applyNumberFormat="1" applyBorder="1" applyAlignment="1">
      <alignment horizontal="center" vertical="center" wrapText="1" shrinkToFit="1"/>
    </xf>
    <xf numFmtId="44" fontId="0" fillId="0" borderId="2" xfId="0" applyNumberFormat="1" applyBorder="1" applyAlignment="1">
      <alignment horizontal="center" vertical="center" wrapText="1" shrinkToFit="1"/>
    </xf>
    <xf numFmtId="44" fontId="0" fillId="0" borderId="3" xfId="0" applyNumberFormat="1" applyBorder="1" applyAlignment="1">
      <alignment horizontal="center" vertical="center" wrapText="1" shrinkToFit="1"/>
    </xf>
    <xf numFmtId="44" fontId="0" fillId="0" borderId="1" xfId="0" applyNumberFormat="1" applyBorder="1"/>
    <xf numFmtId="44" fontId="0" fillId="2" borderId="5" xfId="0" applyNumberFormat="1" applyFill="1" applyBorder="1" applyAlignment="1">
      <alignment horizontal="center" vertical="center" wrapText="1" shrinkToFit="1"/>
    </xf>
    <xf numFmtId="44" fontId="2" fillId="0" borderId="18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14" fontId="0" fillId="0" borderId="20" xfId="0" applyNumberForma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0"/>
  <sheetViews>
    <sheetView workbookViewId="0">
      <selection activeCell="A13" sqref="A13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3" x14ac:dyDescent="0.25">
      <c r="A1" s="123" t="s">
        <v>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3" ht="42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61"/>
    </row>
    <row r="3" spans="1:13" ht="27" customHeight="1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  <c r="M3" s="1"/>
    </row>
    <row r="4" spans="1:13" ht="24.75" customHeight="1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6"/>
      <c r="M4" s="1"/>
    </row>
    <row r="5" spans="1:13" ht="15" customHeight="1" x14ac:dyDescent="0.25">
      <c r="A5" s="8">
        <v>42005</v>
      </c>
      <c r="B5" s="18"/>
      <c r="C5" s="9" t="s">
        <v>31</v>
      </c>
      <c r="D5" s="32"/>
      <c r="E5" s="20"/>
      <c r="F5" s="62">
        <v>20460</v>
      </c>
      <c r="G5" s="32"/>
      <c r="H5" s="20"/>
      <c r="I5" s="59">
        <v>52706.39</v>
      </c>
      <c r="J5" s="32"/>
      <c r="K5" s="62"/>
      <c r="L5" s="61">
        <f>F5+I5</f>
        <v>73166.39</v>
      </c>
      <c r="M5" s="1"/>
    </row>
    <row r="6" spans="1:13" x14ac:dyDescent="0.25">
      <c r="A6" s="8">
        <v>42017</v>
      </c>
      <c r="B6" s="18" t="s">
        <v>32</v>
      </c>
      <c r="C6" s="9" t="s">
        <v>21</v>
      </c>
      <c r="D6" s="32"/>
      <c r="E6" s="20"/>
      <c r="F6" s="62">
        <f>F5+D6-E6</f>
        <v>20460</v>
      </c>
      <c r="G6" s="32"/>
      <c r="H6" s="20">
        <v>2867</v>
      </c>
      <c r="I6" s="59">
        <f>I5+G6-H6</f>
        <v>49839.39</v>
      </c>
      <c r="J6" s="32"/>
      <c r="K6" s="62"/>
      <c r="L6" s="61">
        <f t="shared" ref="L6:L10" si="0">F6+I6</f>
        <v>70299.39</v>
      </c>
      <c r="M6" s="1"/>
    </row>
    <row r="7" spans="1:13" x14ac:dyDescent="0.25">
      <c r="A7" s="8">
        <v>42019</v>
      </c>
      <c r="B7" s="18" t="s">
        <v>32</v>
      </c>
      <c r="C7" s="13" t="s">
        <v>35</v>
      </c>
      <c r="D7" s="33"/>
      <c r="E7" s="21"/>
      <c r="F7" s="62">
        <f t="shared" ref="F7:F10" si="1">F6+D7-E7</f>
        <v>20460</v>
      </c>
      <c r="G7" s="33">
        <v>30186</v>
      </c>
      <c r="H7" s="21"/>
      <c r="I7" s="59">
        <f t="shared" ref="I7:I10" si="2">I6+G7-H7</f>
        <v>80025.39</v>
      </c>
      <c r="J7" s="33"/>
      <c r="K7" s="67"/>
      <c r="L7" s="61">
        <f t="shared" si="0"/>
        <v>100485.39</v>
      </c>
      <c r="M7" s="1"/>
    </row>
    <row r="8" spans="1:13" x14ac:dyDescent="0.25">
      <c r="A8" s="8">
        <v>42025</v>
      </c>
      <c r="B8" s="18" t="s">
        <v>29</v>
      </c>
      <c r="C8" s="13" t="s">
        <v>33</v>
      </c>
      <c r="D8" s="33"/>
      <c r="E8" s="21">
        <v>558</v>
      </c>
      <c r="F8" s="62">
        <f t="shared" si="1"/>
        <v>19902</v>
      </c>
      <c r="G8" s="33"/>
      <c r="H8" s="21"/>
      <c r="I8" s="59">
        <f t="shared" si="2"/>
        <v>80025.39</v>
      </c>
      <c r="J8" s="33"/>
      <c r="K8" s="67"/>
      <c r="L8" s="61">
        <f t="shared" si="0"/>
        <v>99927.39</v>
      </c>
      <c r="M8" s="1"/>
    </row>
    <row r="9" spans="1:13" x14ac:dyDescent="0.25">
      <c r="A9" s="8">
        <v>42035</v>
      </c>
      <c r="B9" s="18" t="s">
        <v>32</v>
      </c>
      <c r="C9" s="13" t="s">
        <v>22</v>
      </c>
      <c r="D9" s="33"/>
      <c r="E9" s="21"/>
      <c r="F9" s="62">
        <f t="shared" si="1"/>
        <v>19902</v>
      </c>
      <c r="G9" s="33"/>
      <c r="H9" s="21">
        <v>7</v>
      </c>
      <c r="I9" s="59">
        <f t="shared" si="2"/>
        <v>80018.39</v>
      </c>
      <c r="J9" s="33"/>
      <c r="K9" s="67"/>
      <c r="L9" s="61">
        <f t="shared" si="0"/>
        <v>99920.39</v>
      </c>
      <c r="M9" s="1"/>
    </row>
    <row r="10" spans="1:13" x14ac:dyDescent="0.25">
      <c r="A10" s="8">
        <v>42035</v>
      </c>
      <c r="B10" s="18" t="s">
        <v>32</v>
      </c>
      <c r="C10" s="13" t="s">
        <v>14</v>
      </c>
      <c r="D10" s="33"/>
      <c r="E10" s="21"/>
      <c r="F10" s="62">
        <f t="shared" si="1"/>
        <v>19902</v>
      </c>
      <c r="G10" s="33">
        <v>0.46</v>
      </c>
      <c r="H10" s="21"/>
      <c r="I10" s="59">
        <f t="shared" si="2"/>
        <v>80018.850000000006</v>
      </c>
      <c r="J10" s="33"/>
      <c r="K10" s="67"/>
      <c r="L10" s="61">
        <f t="shared" si="0"/>
        <v>99920.85</v>
      </c>
      <c r="M10" s="1"/>
    </row>
    <row r="11" spans="1:13" x14ac:dyDescent="0.25">
      <c r="A11" s="89"/>
      <c r="B11" s="18"/>
      <c r="C11" s="13"/>
      <c r="D11" s="90"/>
      <c r="E11" s="21"/>
      <c r="F11" s="62">
        <v>19902</v>
      </c>
      <c r="G11" s="90"/>
      <c r="H11" s="21"/>
      <c r="I11" s="59"/>
      <c r="J11" s="90"/>
      <c r="K11" s="91"/>
      <c r="L11" s="61"/>
      <c r="M11" s="1"/>
    </row>
    <row r="12" spans="1:13" x14ac:dyDescent="0.25">
      <c r="A12" s="50">
        <v>42035</v>
      </c>
      <c r="B12" s="25"/>
      <c r="C12" s="51" t="s">
        <v>13</v>
      </c>
      <c r="D12" s="29">
        <f>SUM(D5:D10)</f>
        <v>0</v>
      </c>
      <c r="E12" s="29">
        <f>SUM(E5:E10)</f>
        <v>558</v>
      </c>
      <c r="F12" s="62">
        <f>F5+D12-E12</f>
        <v>19902</v>
      </c>
      <c r="G12" s="29">
        <f>SUM(G5:G10)</f>
        <v>30186.46</v>
      </c>
      <c r="H12" s="29">
        <f>SUM(H5:H10)</f>
        <v>2874</v>
      </c>
      <c r="I12" s="29">
        <f>I5+G12-H12</f>
        <v>80018.850000000006</v>
      </c>
      <c r="J12" s="29"/>
      <c r="K12" s="29"/>
      <c r="L12" s="29">
        <f t="shared" ref="L12" si="3">F12+I12</f>
        <v>99920.85</v>
      </c>
      <c r="M12" s="1"/>
    </row>
    <row r="13" spans="1:13" x14ac:dyDescent="0.25">
      <c r="A13" s="38"/>
      <c r="B13" s="39"/>
      <c r="C13" s="40"/>
      <c r="D13" s="41"/>
      <c r="E13" s="42"/>
      <c r="F13" s="42"/>
      <c r="G13" s="40"/>
      <c r="H13" s="41"/>
      <c r="I13" s="40"/>
      <c r="J13" s="40"/>
      <c r="K13" s="40"/>
      <c r="L13" s="43"/>
      <c r="M13" s="1"/>
    </row>
    <row r="14" spans="1:13" x14ac:dyDescent="0.25">
      <c r="A14" s="38"/>
      <c r="B14" s="39"/>
      <c r="C14" s="40"/>
      <c r="D14" s="41"/>
      <c r="E14" s="42"/>
      <c r="F14" s="42"/>
      <c r="G14" s="40"/>
      <c r="H14" s="41"/>
      <c r="I14" s="40"/>
      <c r="J14" s="40"/>
      <c r="K14" s="40"/>
      <c r="L14" s="43"/>
      <c r="M14" s="1"/>
    </row>
    <row r="15" spans="1:13" x14ac:dyDescent="0.25">
      <c r="A15" s="38"/>
      <c r="B15" s="39"/>
      <c r="C15" s="40"/>
      <c r="D15" s="41"/>
      <c r="E15" s="42"/>
      <c r="F15" s="42"/>
      <c r="G15" s="40"/>
      <c r="H15" s="41"/>
      <c r="I15" s="40"/>
      <c r="J15" s="40"/>
      <c r="K15" s="40"/>
      <c r="L15" s="43"/>
      <c r="M15" s="1"/>
    </row>
    <row r="16" spans="1:13" x14ac:dyDescent="0.25">
      <c r="A16" s="38"/>
      <c r="B16" s="39"/>
      <c r="C16" s="40"/>
      <c r="D16" s="41"/>
      <c r="E16" s="42"/>
      <c r="F16" s="42"/>
      <c r="G16" s="40"/>
      <c r="H16" s="41"/>
      <c r="I16" s="40"/>
      <c r="J16" s="40"/>
      <c r="K16" s="40"/>
      <c r="L16" s="43"/>
      <c r="M16" s="1"/>
    </row>
    <row r="17" spans="1:13" x14ac:dyDescent="0.25">
      <c r="A17" s="38"/>
      <c r="B17" s="39"/>
      <c r="C17" s="40"/>
      <c r="D17" s="41"/>
      <c r="E17" s="42"/>
      <c r="F17" s="42"/>
      <c r="G17" s="40"/>
      <c r="H17" s="41"/>
      <c r="I17" s="40"/>
      <c r="J17" s="40"/>
      <c r="K17" s="40"/>
      <c r="L17" s="43"/>
      <c r="M17" s="1"/>
    </row>
    <row r="18" spans="1:13" x14ac:dyDescent="0.25">
      <c r="A18" s="38"/>
      <c r="B18" s="39"/>
      <c r="C18" s="40"/>
      <c r="D18" s="41"/>
      <c r="E18" s="42"/>
      <c r="F18" s="42"/>
      <c r="G18" s="40"/>
      <c r="H18" s="41"/>
      <c r="I18" s="40"/>
      <c r="J18" s="40"/>
      <c r="K18" s="40"/>
      <c r="L18" s="43"/>
      <c r="M18" s="1"/>
    </row>
    <row r="19" spans="1:13" x14ac:dyDescent="0.25">
      <c r="A19" s="38"/>
      <c r="B19" s="39"/>
      <c r="C19" s="40"/>
      <c r="D19" s="41"/>
      <c r="E19" s="42"/>
      <c r="F19" s="42"/>
      <c r="G19" s="40"/>
      <c r="H19" s="41"/>
      <c r="I19" s="40"/>
      <c r="J19" s="40"/>
      <c r="K19" s="40"/>
      <c r="L19" s="43"/>
      <c r="M19" s="1"/>
    </row>
    <row r="20" spans="1:13" x14ac:dyDescent="0.25">
      <c r="A20" s="38"/>
      <c r="B20" s="39"/>
      <c r="C20" s="40"/>
      <c r="D20" s="41"/>
      <c r="E20" s="42"/>
      <c r="F20" s="42"/>
      <c r="G20" s="40"/>
      <c r="H20" s="41"/>
      <c r="I20" s="40"/>
      <c r="J20" s="40"/>
      <c r="K20" s="40"/>
      <c r="L20" s="43"/>
      <c r="M20" s="1"/>
    </row>
    <row r="21" spans="1:13" x14ac:dyDescent="0.25">
      <c r="A21" s="38"/>
      <c r="B21" s="39"/>
      <c r="C21" s="40"/>
      <c r="D21" s="41"/>
      <c r="E21" s="42"/>
      <c r="F21" s="42"/>
      <c r="G21" s="40"/>
      <c r="H21" s="41"/>
      <c r="I21" s="40"/>
      <c r="J21" s="40"/>
      <c r="K21" s="40"/>
      <c r="L21" s="43"/>
      <c r="M21" s="1"/>
    </row>
    <row r="22" spans="1:13" x14ac:dyDescent="0.25">
      <c r="A22" s="38"/>
      <c r="B22" s="39"/>
      <c r="C22" s="40"/>
      <c r="D22" s="41"/>
      <c r="E22" s="42"/>
      <c r="F22" s="42"/>
      <c r="G22" s="40"/>
      <c r="H22" s="41"/>
      <c r="I22" s="40"/>
      <c r="J22" s="40"/>
      <c r="K22" s="40"/>
      <c r="L22" s="43"/>
      <c r="M22" s="1"/>
    </row>
    <row r="23" spans="1:13" x14ac:dyDescent="0.25">
      <c r="A23" s="38"/>
      <c r="B23" s="39"/>
      <c r="C23" s="40"/>
      <c r="D23" s="41"/>
      <c r="E23" s="42"/>
      <c r="F23" s="42"/>
      <c r="G23" s="40"/>
      <c r="H23" s="41"/>
      <c r="I23" s="40"/>
      <c r="J23" s="40"/>
      <c r="K23" s="40"/>
      <c r="L23" s="43"/>
      <c r="M23" s="1"/>
    </row>
    <row r="24" spans="1:13" s="36" customFormat="1" x14ac:dyDescent="0.25">
      <c r="A24" s="44"/>
      <c r="B24" s="45"/>
      <c r="C24" s="46"/>
      <c r="D24" s="47"/>
      <c r="E24" s="48"/>
      <c r="F24" s="48"/>
      <c r="G24" s="46"/>
      <c r="H24" s="47"/>
      <c r="I24" s="47"/>
      <c r="J24" s="46"/>
      <c r="K24" s="46"/>
      <c r="L24" s="49"/>
      <c r="M24" s="35"/>
    </row>
    <row r="25" spans="1:13" x14ac:dyDescent="0.25">
      <c r="A25" s="38"/>
      <c r="B25" s="39"/>
      <c r="C25" s="40"/>
      <c r="D25" s="41"/>
      <c r="E25" s="42"/>
      <c r="F25" s="42"/>
      <c r="G25" s="40"/>
      <c r="H25" s="41"/>
      <c r="I25" s="40"/>
      <c r="J25" s="40"/>
      <c r="K25" s="40"/>
      <c r="L25" s="43"/>
      <c r="M25" s="1"/>
    </row>
    <row r="26" spans="1:13" x14ac:dyDescent="0.25">
      <c r="A26" s="38"/>
      <c r="B26" s="39"/>
      <c r="C26" s="40"/>
      <c r="D26" s="41"/>
      <c r="E26" s="42"/>
      <c r="F26" s="42"/>
      <c r="G26" s="40"/>
      <c r="H26" s="41"/>
      <c r="I26" s="40"/>
      <c r="J26" s="40"/>
      <c r="K26" s="40"/>
      <c r="L26" s="43"/>
      <c r="M26" s="1"/>
    </row>
    <row r="27" spans="1:13" x14ac:dyDescent="0.25">
      <c r="A27" s="40"/>
      <c r="B27" s="39"/>
      <c r="C27" s="40"/>
      <c r="D27" s="41"/>
      <c r="E27" s="42"/>
      <c r="F27" s="42"/>
      <c r="G27" s="40"/>
      <c r="H27" s="41"/>
      <c r="I27" s="40"/>
      <c r="J27" s="40"/>
      <c r="K27" s="40"/>
      <c r="L27" s="43"/>
      <c r="M27" s="1"/>
    </row>
    <row r="28" spans="1:13" x14ac:dyDescent="0.25">
      <c r="A28" s="40"/>
      <c r="B28" s="39"/>
      <c r="C28" s="40"/>
      <c r="D28" s="41"/>
      <c r="E28" s="42"/>
      <c r="F28" s="42"/>
      <c r="G28" s="40"/>
      <c r="H28" s="41"/>
      <c r="I28" s="40"/>
      <c r="J28" s="40"/>
      <c r="K28" s="40"/>
      <c r="L28" s="43"/>
      <c r="M28" s="1"/>
    </row>
    <row r="29" spans="1:13" x14ac:dyDescent="0.25">
      <c r="A29" s="40"/>
      <c r="B29" s="39"/>
      <c r="C29" s="40"/>
      <c r="D29" s="41"/>
      <c r="E29" s="42"/>
      <c r="F29" s="42"/>
      <c r="G29" s="40"/>
      <c r="H29" s="41"/>
      <c r="I29" s="40"/>
      <c r="J29" s="40"/>
      <c r="K29" s="40"/>
      <c r="L29" s="43"/>
      <c r="M29" s="1"/>
    </row>
    <row r="30" spans="1:13" x14ac:dyDescent="0.25">
      <c r="A30" s="40"/>
      <c r="B30" s="39"/>
      <c r="C30" s="40"/>
      <c r="D30" s="41"/>
      <c r="E30" s="42"/>
      <c r="F30" s="42"/>
      <c r="G30" s="40"/>
      <c r="H30" s="41"/>
      <c r="I30" s="40"/>
      <c r="J30" s="40"/>
      <c r="K30" s="40"/>
      <c r="L30" s="43"/>
      <c r="M30" s="1"/>
    </row>
    <row r="31" spans="1:13" x14ac:dyDescent="0.25">
      <c r="A31" s="40"/>
      <c r="B31" s="39"/>
      <c r="C31" s="40"/>
      <c r="D31" s="41"/>
      <c r="E31" s="42"/>
      <c r="F31" s="42"/>
      <c r="G31" s="40"/>
      <c r="H31" s="41"/>
      <c r="I31" s="40"/>
      <c r="J31" s="40"/>
      <c r="K31" s="40"/>
      <c r="L31" s="43"/>
      <c r="M31" s="1"/>
    </row>
    <row r="32" spans="1:13" x14ac:dyDescent="0.25">
      <c r="A32" s="40"/>
      <c r="B32" s="39"/>
      <c r="C32" s="40"/>
      <c r="D32" s="41"/>
      <c r="E32" s="42"/>
      <c r="F32" s="42"/>
      <c r="G32" s="40"/>
      <c r="H32" s="41"/>
      <c r="I32" s="40"/>
      <c r="J32" s="40"/>
      <c r="K32" s="40"/>
      <c r="L32" s="43"/>
      <c r="M32" s="1"/>
    </row>
    <row r="33" spans="1:13" x14ac:dyDescent="0.25">
      <c r="A33" s="40"/>
      <c r="B33" s="39"/>
      <c r="C33" s="40"/>
      <c r="D33" s="41"/>
      <c r="E33" s="42"/>
      <c r="F33" s="42"/>
      <c r="G33" s="40"/>
      <c r="H33" s="41"/>
      <c r="I33" s="40"/>
      <c r="J33" s="40"/>
      <c r="K33" s="40"/>
      <c r="L33" s="43"/>
      <c r="M33" s="1"/>
    </row>
    <row r="34" spans="1:13" x14ac:dyDescent="0.25">
      <c r="A34" s="40"/>
      <c r="B34" s="39"/>
      <c r="C34" s="40"/>
      <c r="D34" s="41"/>
      <c r="E34" s="42"/>
      <c r="F34" s="42"/>
      <c r="G34" s="40"/>
      <c r="H34" s="41"/>
      <c r="I34" s="40"/>
      <c r="J34" s="40"/>
      <c r="K34" s="40"/>
      <c r="L34" s="43"/>
      <c r="M34" s="1"/>
    </row>
    <row r="35" spans="1:13" x14ac:dyDescent="0.25">
      <c r="A35" s="40"/>
      <c r="B35" s="39"/>
      <c r="C35" s="40"/>
      <c r="D35" s="41"/>
      <c r="E35" s="42"/>
      <c r="F35" s="42"/>
      <c r="G35" s="40"/>
      <c r="H35" s="41"/>
      <c r="I35" s="40"/>
      <c r="J35" s="40"/>
      <c r="K35" s="40"/>
      <c r="L35" s="43"/>
      <c r="M35" s="1"/>
    </row>
    <row r="36" spans="1:13" x14ac:dyDescent="0.25">
      <c r="A36" s="40"/>
      <c r="B36" s="39"/>
      <c r="C36" s="40"/>
      <c r="D36" s="41"/>
      <c r="E36" s="42"/>
      <c r="F36" s="42"/>
      <c r="G36" s="40"/>
      <c r="H36" s="41"/>
      <c r="I36" s="40"/>
      <c r="J36" s="40"/>
      <c r="K36" s="40"/>
      <c r="L36" s="43"/>
      <c r="M36" s="1"/>
    </row>
    <row r="37" spans="1:13" x14ac:dyDescent="0.25">
      <c r="A37" s="40"/>
      <c r="B37" s="39"/>
      <c r="C37" s="40"/>
      <c r="D37" s="41"/>
      <c r="E37" s="42"/>
      <c r="F37" s="42"/>
      <c r="G37" s="40"/>
      <c r="H37" s="41"/>
      <c r="I37" s="40"/>
      <c r="J37" s="40"/>
      <c r="K37" s="40"/>
      <c r="L37" s="43"/>
      <c r="M37" s="1"/>
    </row>
    <row r="38" spans="1:13" x14ac:dyDescent="0.25">
      <c r="A38" s="40"/>
      <c r="B38" s="39"/>
      <c r="C38" s="40"/>
      <c r="D38" s="41"/>
      <c r="E38" s="42"/>
      <c r="F38" s="42"/>
      <c r="G38" s="40"/>
      <c r="H38" s="41"/>
      <c r="I38" s="40"/>
      <c r="J38" s="40"/>
      <c r="K38" s="40"/>
      <c r="L38" s="43"/>
      <c r="M38" s="1"/>
    </row>
    <row r="39" spans="1:13" x14ac:dyDescent="0.25">
      <c r="A39" s="40"/>
      <c r="B39" s="39"/>
      <c r="C39" s="40"/>
      <c r="D39" s="41"/>
      <c r="E39" s="42"/>
      <c r="F39" s="42"/>
      <c r="G39" s="40"/>
      <c r="H39" s="41"/>
      <c r="I39" s="40"/>
      <c r="J39" s="40"/>
      <c r="K39" s="40"/>
      <c r="L39" s="43"/>
      <c r="M39" s="1"/>
    </row>
    <row r="40" spans="1:13" x14ac:dyDescent="0.25">
      <c r="A40" s="40"/>
      <c r="B40" s="39"/>
      <c r="C40" s="40"/>
      <c r="D40" s="41"/>
      <c r="E40" s="42"/>
      <c r="F40" s="42"/>
      <c r="G40" s="40"/>
      <c r="H40" s="41"/>
      <c r="I40" s="40"/>
      <c r="J40" s="40"/>
      <c r="K40" s="40"/>
      <c r="L40" s="43"/>
      <c r="M40" s="1"/>
    </row>
    <row r="41" spans="1:13" x14ac:dyDescent="0.25">
      <c r="A41" s="40"/>
      <c r="B41" s="39"/>
      <c r="C41" s="40"/>
      <c r="D41" s="41"/>
      <c r="E41" s="42"/>
      <c r="F41" s="42"/>
      <c r="G41" s="40"/>
      <c r="H41" s="41"/>
      <c r="I41" s="40"/>
      <c r="J41" s="40"/>
      <c r="K41" s="40"/>
      <c r="L41" s="43"/>
      <c r="M41" s="1"/>
    </row>
    <row r="42" spans="1:13" x14ac:dyDescent="0.25">
      <c r="A42" s="40"/>
      <c r="B42" s="39"/>
      <c r="C42" s="40"/>
      <c r="D42" s="41"/>
      <c r="E42" s="42"/>
      <c r="F42" s="42"/>
      <c r="G42" s="40"/>
      <c r="H42" s="41"/>
      <c r="I42" s="40"/>
      <c r="J42" s="40"/>
      <c r="K42" s="40"/>
      <c r="L42" s="43"/>
      <c r="M42" s="1"/>
    </row>
    <row r="43" spans="1:13" x14ac:dyDescent="0.25">
      <c r="A43" s="40"/>
      <c r="B43" s="39"/>
      <c r="C43" s="40"/>
      <c r="D43" s="41"/>
      <c r="E43" s="42"/>
      <c r="F43" s="42"/>
      <c r="G43" s="40"/>
      <c r="H43" s="41"/>
      <c r="I43" s="40"/>
      <c r="J43" s="40"/>
      <c r="K43" s="40"/>
      <c r="L43" s="43"/>
      <c r="M43" s="1"/>
    </row>
    <row r="44" spans="1:13" x14ac:dyDescent="0.25">
      <c r="A44" s="40"/>
      <c r="B44" s="39"/>
      <c r="C44" s="40"/>
      <c r="D44" s="41"/>
      <c r="E44" s="42"/>
      <c r="F44" s="42"/>
      <c r="G44" s="40"/>
      <c r="H44" s="41"/>
      <c r="I44" s="40"/>
      <c r="J44" s="40"/>
      <c r="K44" s="40"/>
      <c r="L44" s="43"/>
      <c r="M44" s="1"/>
    </row>
    <row r="45" spans="1:13" x14ac:dyDescent="0.25">
      <c r="A45" s="40"/>
      <c r="B45" s="39"/>
      <c r="C45" s="40"/>
      <c r="D45" s="41"/>
      <c r="E45" s="42"/>
      <c r="F45" s="42"/>
      <c r="G45" s="40"/>
      <c r="H45" s="41"/>
      <c r="I45" s="40"/>
      <c r="J45" s="40"/>
      <c r="K45" s="40"/>
      <c r="L45" s="43"/>
      <c r="M45" s="1"/>
    </row>
    <row r="46" spans="1:13" x14ac:dyDescent="0.25">
      <c r="A46" s="40"/>
      <c r="B46" s="39"/>
      <c r="C46" s="40"/>
      <c r="D46" s="41"/>
      <c r="E46" s="42"/>
      <c r="F46" s="42"/>
      <c r="G46" s="40"/>
      <c r="H46" s="41"/>
      <c r="I46" s="40"/>
      <c r="J46" s="40"/>
      <c r="K46" s="40"/>
      <c r="L46" s="43"/>
      <c r="M46" s="1"/>
    </row>
    <row r="47" spans="1:13" x14ac:dyDescent="0.25">
      <c r="A47" s="40"/>
      <c r="B47" s="39"/>
      <c r="C47" s="40"/>
      <c r="D47" s="41"/>
      <c r="E47" s="42"/>
      <c r="F47" s="42"/>
      <c r="G47" s="40"/>
      <c r="H47" s="41"/>
      <c r="I47" s="40"/>
      <c r="J47" s="40"/>
      <c r="K47" s="40"/>
      <c r="L47" s="43"/>
      <c r="M47" s="1"/>
    </row>
    <row r="48" spans="1:13" x14ac:dyDescent="0.25">
      <c r="A48" s="40"/>
      <c r="B48" s="39"/>
      <c r="C48" s="40"/>
      <c r="D48" s="41"/>
      <c r="E48" s="42"/>
      <c r="F48" s="42"/>
      <c r="G48" s="40"/>
      <c r="H48" s="41"/>
      <c r="I48" s="40"/>
      <c r="J48" s="40"/>
      <c r="K48" s="40"/>
      <c r="L48" s="43"/>
      <c r="M48" s="1"/>
    </row>
    <row r="49" spans="1:13" x14ac:dyDescent="0.25">
      <c r="A49" s="40"/>
      <c r="B49" s="39"/>
      <c r="C49" s="40"/>
      <c r="D49" s="41"/>
      <c r="E49" s="42"/>
      <c r="F49" s="42"/>
      <c r="G49" s="40"/>
      <c r="H49" s="41"/>
      <c r="I49" s="40"/>
      <c r="J49" s="40"/>
      <c r="K49" s="40"/>
      <c r="L49" s="43"/>
      <c r="M49" s="1"/>
    </row>
    <row r="50" spans="1:13" x14ac:dyDescent="0.25">
      <c r="A50" s="40"/>
      <c r="B50" s="39"/>
      <c r="C50" s="40"/>
      <c r="D50" s="41"/>
      <c r="E50" s="42"/>
      <c r="F50" s="42"/>
      <c r="G50" s="40"/>
      <c r="H50" s="41"/>
      <c r="I50" s="40"/>
      <c r="J50" s="40"/>
      <c r="K50" s="40"/>
      <c r="L50" s="43"/>
      <c r="M50" s="1"/>
    </row>
    <row r="51" spans="1:13" x14ac:dyDescent="0.25">
      <c r="A51" s="40"/>
      <c r="B51" s="39"/>
      <c r="C51" s="40"/>
      <c r="D51" s="41"/>
      <c r="E51" s="42"/>
      <c r="F51" s="42"/>
      <c r="G51" s="40"/>
      <c r="H51" s="41"/>
      <c r="I51" s="40"/>
      <c r="J51" s="40"/>
      <c r="K51" s="40"/>
      <c r="L51" s="43"/>
      <c r="M51" s="1"/>
    </row>
    <row r="52" spans="1:13" x14ac:dyDescent="0.25">
      <c r="A52" s="40"/>
      <c r="B52" s="39"/>
      <c r="C52" s="40"/>
      <c r="D52" s="41"/>
      <c r="E52" s="42"/>
      <c r="F52" s="42"/>
      <c r="G52" s="40"/>
      <c r="H52" s="41"/>
      <c r="I52" s="40"/>
      <c r="J52" s="40"/>
      <c r="K52" s="40"/>
      <c r="L52" s="43"/>
      <c r="M52" s="1"/>
    </row>
    <row r="53" spans="1:13" x14ac:dyDescent="0.25">
      <c r="A53" s="40"/>
      <c r="B53" s="39"/>
      <c r="C53" s="40"/>
      <c r="D53" s="41"/>
      <c r="E53" s="42"/>
      <c r="F53" s="42"/>
      <c r="G53" s="40"/>
      <c r="H53" s="41"/>
      <c r="I53" s="40"/>
      <c r="J53" s="40"/>
      <c r="K53" s="40"/>
      <c r="L53" s="43"/>
      <c r="M53" s="1"/>
    </row>
    <row r="54" spans="1:13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"/>
    </row>
    <row r="55" spans="1:13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1"/>
    </row>
    <row r="56" spans="1:13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1"/>
    </row>
    <row r="57" spans="1:13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1"/>
    </row>
    <row r="58" spans="1:13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1"/>
    </row>
    <row r="59" spans="1:13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1"/>
    </row>
    <row r="60" spans="1:13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1"/>
    </row>
    <row r="61" spans="1:13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1"/>
    </row>
    <row r="62" spans="1:13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1"/>
    </row>
    <row r="63" spans="1:13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1"/>
    </row>
    <row r="64" spans="1:13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1"/>
    </row>
    <row r="65" spans="1:13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1"/>
    </row>
    <row r="66" spans="1:13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1"/>
    </row>
    <row r="67" spans="1:13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1"/>
    </row>
    <row r="68" spans="1:13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1"/>
    </row>
    <row r="69" spans="1:13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1"/>
    </row>
    <row r="70" spans="1:13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1"/>
    </row>
    <row r="71" spans="1:13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1"/>
    </row>
    <row r="72" spans="1:13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1"/>
    </row>
    <row r="73" spans="1:13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1"/>
    </row>
    <row r="74" spans="1:13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1"/>
    </row>
    <row r="75" spans="1:13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1"/>
    </row>
    <row r="76" spans="1:13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1"/>
    </row>
    <row r="77" spans="1:13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1"/>
    </row>
    <row r="78" spans="1:13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1"/>
    </row>
    <row r="79" spans="1:13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1"/>
    </row>
    <row r="80" spans="1:13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</sheetData>
  <mergeCells count="8">
    <mergeCell ref="A1:K2"/>
    <mergeCell ref="L3:L4"/>
    <mergeCell ref="D3:F3"/>
    <mergeCell ref="G3:I3"/>
    <mergeCell ref="J3:K3"/>
    <mergeCell ref="C3:C4"/>
    <mergeCell ref="B3:B4"/>
    <mergeCell ref="A3:A4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12"/>
  <sheetViews>
    <sheetView topLeftCell="D1" workbookViewId="0">
      <selection activeCell="J15" sqref="J15"/>
    </sheetView>
  </sheetViews>
  <sheetFormatPr defaultRowHeight="15" x14ac:dyDescent="0.25"/>
  <cols>
    <col min="3" max="3" width="12.7109375" customWidth="1"/>
    <col min="4" max="4" width="9.7109375" customWidth="1"/>
    <col min="5" max="5" width="36.7109375" customWidth="1"/>
    <col min="6" max="14" width="12.7109375" customWidth="1"/>
  </cols>
  <sheetData>
    <row r="1" spans="3:14" x14ac:dyDescent="0.25">
      <c r="C1" s="123" t="s">
        <v>92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3:14" ht="15.75" thickBot="1" x14ac:dyDescent="0.3"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3:14" x14ac:dyDescent="0.25">
      <c r="C3" s="135" t="s">
        <v>0</v>
      </c>
      <c r="D3" s="133" t="s">
        <v>4</v>
      </c>
      <c r="E3" s="131" t="s">
        <v>5</v>
      </c>
      <c r="F3" s="127" t="s">
        <v>7</v>
      </c>
      <c r="G3" s="128"/>
      <c r="H3" s="129"/>
      <c r="I3" s="127" t="s">
        <v>8</v>
      </c>
      <c r="J3" s="128"/>
      <c r="K3" s="130"/>
      <c r="L3" s="127" t="s">
        <v>9</v>
      </c>
      <c r="M3" s="129"/>
      <c r="N3" s="125" t="s">
        <v>10</v>
      </c>
    </row>
    <row r="4" spans="3:14" ht="15.75" thickBot="1" x14ac:dyDescent="0.3">
      <c r="C4" s="136"/>
      <c r="D4" s="134"/>
      <c r="E4" s="132"/>
      <c r="F4" s="2" t="s">
        <v>1</v>
      </c>
      <c r="G4" s="3" t="s">
        <v>2</v>
      </c>
      <c r="H4" s="70" t="s">
        <v>3</v>
      </c>
      <c r="I4" s="5" t="s">
        <v>6</v>
      </c>
      <c r="J4" s="6" t="s">
        <v>2</v>
      </c>
      <c r="K4" s="96" t="s">
        <v>3</v>
      </c>
      <c r="L4" s="2" t="s">
        <v>1</v>
      </c>
      <c r="M4" s="7" t="s">
        <v>2</v>
      </c>
      <c r="N4" s="126"/>
    </row>
    <row r="5" spans="3:14" x14ac:dyDescent="0.25">
      <c r="C5" s="8">
        <v>42278</v>
      </c>
      <c r="D5" s="18"/>
      <c r="E5" s="9" t="s">
        <v>93</v>
      </c>
      <c r="F5" s="32"/>
      <c r="G5" s="20"/>
      <c r="H5" s="21">
        <f>'Září 2015'!F11</f>
        <v>5012</v>
      </c>
      <c r="I5" s="92"/>
      <c r="J5" s="20"/>
      <c r="K5" s="71">
        <f>'Září 2015'!I11</f>
        <v>105078.55000000002</v>
      </c>
      <c r="L5" s="92"/>
      <c r="M5" s="11"/>
      <c r="N5" s="17">
        <f>'Září 2015'!L11</f>
        <v>110090.55000000002</v>
      </c>
    </row>
    <row r="6" spans="3:14" x14ac:dyDescent="0.25">
      <c r="C6" s="8">
        <v>42284</v>
      </c>
      <c r="D6" s="18" t="s">
        <v>94</v>
      </c>
      <c r="E6" s="9" t="s">
        <v>95</v>
      </c>
      <c r="F6" s="32"/>
      <c r="G6" s="20"/>
      <c r="H6" s="94">
        <f>H5+F6-G6</f>
        <v>5012</v>
      </c>
      <c r="I6" s="92"/>
      <c r="J6" s="20">
        <v>9680</v>
      </c>
      <c r="K6" s="94">
        <f>K5+I6-J6</f>
        <v>95398.550000000017</v>
      </c>
      <c r="L6" s="92"/>
      <c r="M6" s="11"/>
      <c r="N6" s="88">
        <f>H6+K6</f>
        <v>100410.55000000002</v>
      </c>
    </row>
    <row r="7" spans="3:14" x14ac:dyDescent="0.25">
      <c r="C7" s="8">
        <v>42308</v>
      </c>
      <c r="D7" s="18" t="s">
        <v>94</v>
      </c>
      <c r="E7" s="9" t="s">
        <v>24</v>
      </c>
      <c r="F7" s="32"/>
      <c r="G7" s="20"/>
      <c r="H7" s="94">
        <f t="shared" ref="H7:H10" si="0">H6+F7-G7</f>
        <v>5012</v>
      </c>
      <c r="I7" s="92"/>
      <c r="J7" s="20"/>
      <c r="K7" s="94">
        <f t="shared" ref="K7:K8" si="1">K6+I7-J7</f>
        <v>95398.550000000017</v>
      </c>
      <c r="L7" s="92"/>
      <c r="M7" s="11"/>
      <c r="N7" s="88">
        <f t="shared" ref="N7:N11" si="2">H7+K7</f>
        <v>100410.55000000002</v>
      </c>
    </row>
    <row r="8" spans="3:14" x14ac:dyDescent="0.25">
      <c r="C8" s="8">
        <v>42285</v>
      </c>
      <c r="D8" s="18" t="s">
        <v>96</v>
      </c>
      <c r="E8" s="9" t="s">
        <v>23</v>
      </c>
      <c r="F8" s="32"/>
      <c r="G8" s="20">
        <v>2680</v>
      </c>
      <c r="H8" s="94">
        <f t="shared" si="0"/>
        <v>2332</v>
      </c>
      <c r="I8" s="92"/>
      <c r="J8" s="20"/>
      <c r="K8" s="94">
        <f t="shared" si="1"/>
        <v>95398.550000000017</v>
      </c>
      <c r="L8" s="92"/>
      <c r="M8" s="11"/>
      <c r="N8" s="88">
        <f t="shared" si="2"/>
        <v>97730.550000000017</v>
      </c>
    </row>
    <row r="9" spans="3:14" x14ac:dyDescent="0.25">
      <c r="C9" s="8">
        <v>42308</v>
      </c>
      <c r="D9" s="18" t="s">
        <v>28</v>
      </c>
      <c r="E9" s="9" t="s">
        <v>24</v>
      </c>
      <c r="F9" s="32"/>
      <c r="G9" s="20"/>
      <c r="H9" s="94">
        <f>H8+F9-G9</f>
        <v>2332</v>
      </c>
      <c r="I9" s="92"/>
      <c r="J9" s="20">
        <v>2</v>
      </c>
      <c r="K9" s="94">
        <f>K8+I9-J9</f>
        <v>95396.550000000017</v>
      </c>
      <c r="L9" s="92"/>
      <c r="M9" s="11"/>
      <c r="N9" s="88">
        <f t="shared" si="2"/>
        <v>97728.550000000017</v>
      </c>
    </row>
    <row r="10" spans="3:14" x14ac:dyDescent="0.25">
      <c r="C10" s="8">
        <v>42308</v>
      </c>
      <c r="D10" s="18" t="s">
        <v>115</v>
      </c>
      <c r="E10" s="9" t="s">
        <v>14</v>
      </c>
      <c r="F10" s="32"/>
      <c r="G10" s="20"/>
      <c r="H10" s="94">
        <f t="shared" si="0"/>
        <v>2332</v>
      </c>
      <c r="I10" s="92">
        <v>0.68</v>
      </c>
      <c r="J10" s="20"/>
      <c r="K10" s="94">
        <f>K9+I10-J10</f>
        <v>95397.23000000001</v>
      </c>
      <c r="L10" s="40"/>
      <c r="M10" s="11"/>
      <c r="N10" s="88">
        <f t="shared" si="2"/>
        <v>97729.23000000001</v>
      </c>
    </row>
    <row r="11" spans="3:14" x14ac:dyDescent="0.25">
      <c r="C11" s="8">
        <v>42308</v>
      </c>
      <c r="D11" s="25"/>
      <c r="E11" s="26" t="s">
        <v>13</v>
      </c>
      <c r="F11" s="34">
        <f>SUM(F5:F10)</f>
        <v>0</v>
      </c>
      <c r="G11" s="29">
        <f>SUM(G5:G10)</f>
        <v>2680</v>
      </c>
      <c r="H11" s="94">
        <f>H5+F11-G11</f>
        <v>2332</v>
      </c>
      <c r="I11" s="93">
        <f>SUM(I5:I10)</f>
        <v>0.68</v>
      </c>
      <c r="J11" s="29">
        <f>SUM(J5:J10)</f>
        <v>9682</v>
      </c>
      <c r="K11" s="94">
        <f>K5+I11-J11</f>
        <v>95397.23000000001</v>
      </c>
      <c r="L11" s="93">
        <f>SUM(L5:L8)</f>
        <v>0</v>
      </c>
      <c r="M11" s="30">
        <f>SUM(M5:M8)</f>
        <v>0</v>
      </c>
      <c r="N11" s="88">
        <f t="shared" si="2"/>
        <v>97729.23000000001</v>
      </c>
    </row>
    <row r="12" spans="3:14" x14ac:dyDescent="0.25">
      <c r="I12">
        <v>0</v>
      </c>
    </row>
  </sheetData>
  <mergeCells count="8">
    <mergeCell ref="N3:N4"/>
    <mergeCell ref="C1:M2"/>
    <mergeCell ref="C3:C4"/>
    <mergeCell ref="D3:D4"/>
    <mergeCell ref="E3:E4"/>
    <mergeCell ref="F3:H3"/>
    <mergeCell ref="I3:K3"/>
    <mergeCell ref="L3:M3"/>
  </mergeCells>
  <pageMargins left="0.7" right="0.7" top="0.78740157499999996" bottom="0.78740157499999996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F12" sqref="F12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90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15.75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70" t="s">
        <v>3</v>
      </c>
      <c r="G4" s="57" t="s">
        <v>6</v>
      </c>
      <c r="H4" s="6" t="s">
        <v>2</v>
      </c>
      <c r="I4" s="96" t="s">
        <v>3</v>
      </c>
      <c r="J4" s="2" t="s">
        <v>1</v>
      </c>
      <c r="K4" s="7" t="s">
        <v>2</v>
      </c>
      <c r="L4" s="139"/>
    </row>
    <row r="5" spans="1:12" x14ac:dyDescent="0.25">
      <c r="A5" s="8">
        <v>42309</v>
      </c>
      <c r="B5" s="18"/>
      <c r="C5" s="9" t="s">
        <v>91</v>
      </c>
      <c r="D5" s="32"/>
      <c r="E5" s="20"/>
      <c r="F5" s="21">
        <f>'Říjen 2015'!H11</f>
        <v>2332</v>
      </c>
      <c r="G5" s="21"/>
      <c r="H5" s="20"/>
      <c r="I5" s="21">
        <f>'Říjen 2015'!K11</f>
        <v>95397.23000000001</v>
      </c>
      <c r="J5" s="63"/>
      <c r="K5" s="59"/>
      <c r="L5" s="21">
        <f>'Říjen 2015'!N11</f>
        <v>97729.23000000001</v>
      </c>
    </row>
    <row r="6" spans="1:12" x14ac:dyDescent="0.25">
      <c r="A6" s="8">
        <v>42331</v>
      </c>
      <c r="B6" s="18" t="s">
        <v>25</v>
      </c>
      <c r="C6" s="9" t="s">
        <v>99</v>
      </c>
      <c r="D6" s="32">
        <v>5280</v>
      </c>
      <c r="E6" s="20"/>
      <c r="F6" s="21">
        <f>F5+D6-E6</f>
        <v>7612</v>
      </c>
      <c r="G6" s="21"/>
      <c r="H6" s="20"/>
      <c r="I6" s="21"/>
      <c r="J6" s="63"/>
      <c r="K6" s="59"/>
      <c r="L6" s="21"/>
    </row>
    <row r="7" spans="1:12" x14ac:dyDescent="0.25">
      <c r="A7" s="8">
        <v>42333</v>
      </c>
      <c r="B7" s="18" t="s">
        <v>97</v>
      </c>
      <c r="C7" s="9" t="s">
        <v>98</v>
      </c>
      <c r="D7" s="32"/>
      <c r="E7" s="20">
        <v>3546</v>
      </c>
      <c r="F7" s="21">
        <f>F6+D7-E7</f>
        <v>4066</v>
      </c>
      <c r="G7" s="21"/>
      <c r="H7" s="20"/>
      <c r="I7" s="21"/>
      <c r="J7" s="63"/>
      <c r="K7" s="59"/>
      <c r="L7" s="21"/>
    </row>
    <row r="8" spans="1:12" x14ac:dyDescent="0.25">
      <c r="A8" s="8">
        <v>42333</v>
      </c>
      <c r="B8" s="18" t="s">
        <v>26</v>
      </c>
      <c r="C8" s="9" t="s">
        <v>100</v>
      </c>
      <c r="D8" s="32">
        <v>1840</v>
      </c>
      <c r="E8" s="20"/>
      <c r="F8" s="21">
        <f t="shared" ref="F8:F9" si="0">F7+D8-E8</f>
        <v>5906</v>
      </c>
      <c r="G8" s="21"/>
      <c r="H8" s="20"/>
      <c r="I8" s="21"/>
      <c r="J8" s="63"/>
      <c r="K8" s="59"/>
      <c r="L8" s="21"/>
    </row>
    <row r="9" spans="1:12" x14ac:dyDescent="0.25">
      <c r="A9" s="8">
        <v>42333</v>
      </c>
      <c r="B9" s="18" t="s">
        <v>27</v>
      </c>
      <c r="C9" s="9" t="s">
        <v>101</v>
      </c>
      <c r="D9" s="32">
        <v>6520</v>
      </c>
      <c r="E9" s="20"/>
      <c r="F9" s="21">
        <f t="shared" si="0"/>
        <v>12426</v>
      </c>
      <c r="G9" s="21"/>
      <c r="H9" s="20"/>
      <c r="I9" s="21"/>
      <c r="J9" s="63"/>
      <c r="K9" s="59"/>
      <c r="L9" s="21"/>
    </row>
    <row r="10" spans="1:12" x14ac:dyDescent="0.25">
      <c r="A10" s="8">
        <v>42338</v>
      </c>
      <c r="B10" s="18" t="s">
        <v>116</v>
      </c>
      <c r="C10" s="9" t="s">
        <v>14</v>
      </c>
      <c r="D10" s="32"/>
      <c r="E10" s="20"/>
      <c r="F10" s="21">
        <f>F9+D10-E10</f>
        <v>12426</v>
      </c>
      <c r="G10" s="21">
        <v>0.65</v>
      </c>
      <c r="H10" s="20"/>
      <c r="I10" s="21">
        <f>I5+G10-H10</f>
        <v>95397.88</v>
      </c>
      <c r="J10" s="63"/>
      <c r="K10" s="59"/>
      <c r="L10" s="94">
        <f t="shared" ref="L10" si="1">F10+I10</f>
        <v>107823.88</v>
      </c>
    </row>
    <row r="11" spans="1:12" x14ac:dyDescent="0.25">
      <c r="A11" s="8">
        <v>42338</v>
      </c>
      <c r="B11" s="25"/>
      <c r="C11" s="26" t="s">
        <v>13</v>
      </c>
      <c r="D11" s="34">
        <f>D6+D7+D8+D9+D10</f>
        <v>13640</v>
      </c>
      <c r="E11" s="29">
        <f>SUM(E5:E10)</f>
        <v>3546</v>
      </c>
      <c r="F11" s="21">
        <f>F5+D11-E11</f>
        <v>12426</v>
      </c>
      <c r="G11" s="97">
        <f>SUM(G5:G10)</f>
        <v>0.65</v>
      </c>
      <c r="H11" s="29">
        <f>SUM(H5:H10)</f>
        <v>0</v>
      </c>
      <c r="I11" s="21">
        <f>I5+G11-H11</f>
        <v>95397.88</v>
      </c>
      <c r="J11" s="97">
        <f>SUM(J5:J10)</f>
        <v>0</v>
      </c>
      <c r="K11" s="98">
        <f>SUM(K5:K10)</f>
        <v>0</v>
      </c>
      <c r="L11" s="94">
        <f>F11+I11</f>
        <v>107823.88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13" sqref="C13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15.75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70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9"/>
    </row>
    <row r="5" spans="1:12" x14ac:dyDescent="0.25">
      <c r="A5" s="8">
        <v>42339</v>
      </c>
      <c r="B5" s="18"/>
      <c r="C5" s="9" t="s">
        <v>89</v>
      </c>
      <c r="D5" s="32"/>
      <c r="E5" s="20"/>
      <c r="F5" s="21">
        <f>'Listopad 2015'!F11</f>
        <v>12426</v>
      </c>
      <c r="G5" s="63"/>
      <c r="H5" s="20"/>
      <c r="I5" s="59">
        <f>'Listopad 2015'!I11</f>
        <v>95397.88</v>
      </c>
      <c r="J5" s="32"/>
      <c r="K5" s="59"/>
      <c r="L5" s="21">
        <f>'Listopad 2015'!L11</f>
        <v>107823.88</v>
      </c>
    </row>
    <row r="6" spans="1:12" x14ac:dyDescent="0.25">
      <c r="A6" s="8">
        <v>42355</v>
      </c>
      <c r="B6" s="18" t="s">
        <v>102</v>
      </c>
      <c r="C6" s="9" t="s">
        <v>103</v>
      </c>
      <c r="D6" s="32"/>
      <c r="E6" s="20">
        <v>3939</v>
      </c>
      <c r="F6" s="94">
        <f>F5+D6-E6</f>
        <v>8487</v>
      </c>
      <c r="G6" s="63"/>
      <c r="H6" s="20"/>
      <c r="I6" s="59">
        <f>I5+G6-H6</f>
        <v>95397.88</v>
      </c>
      <c r="J6" s="32"/>
      <c r="K6" s="59"/>
      <c r="L6" s="94">
        <f>F6+I6</f>
        <v>103884.88</v>
      </c>
    </row>
    <row r="7" spans="1:12" x14ac:dyDescent="0.25">
      <c r="A7" s="8">
        <v>42355</v>
      </c>
      <c r="B7" s="18" t="s">
        <v>104</v>
      </c>
      <c r="C7" s="9" t="s">
        <v>105</v>
      </c>
      <c r="D7" s="32">
        <v>2662</v>
      </c>
      <c r="E7" s="20"/>
      <c r="F7" s="94">
        <f t="shared" ref="F7:F14" si="0">F6+D7-E7</f>
        <v>11149</v>
      </c>
      <c r="G7" s="99"/>
      <c r="H7" s="20"/>
      <c r="I7" s="59">
        <f t="shared" ref="I7:I14" si="1">I6+G7-H7</f>
        <v>95397.88</v>
      </c>
      <c r="J7" s="32"/>
      <c r="K7" s="59"/>
      <c r="L7" s="94">
        <f t="shared" ref="L7:L16" si="2">F7+I7</f>
        <v>106546.88</v>
      </c>
    </row>
    <row r="8" spans="1:12" x14ac:dyDescent="0.25">
      <c r="A8" s="8">
        <v>42357</v>
      </c>
      <c r="B8" s="18" t="s">
        <v>106</v>
      </c>
      <c r="C8" s="9" t="s">
        <v>107</v>
      </c>
      <c r="D8" s="32"/>
      <c r="E8" s="20">
        <v>4000</v>
      </c>
      <c r="F8" s="94">
        <f t="shared" si="0"/>
        <v>7149</v>
      </c>
      <c r="G8" s="90"/>
      <c r="H8" s="20"/>
      <c r="I8" s="59">
        <f t="shared" si="1"/>
        <v>95397.88</v>
      </c>
      <c r="J8" s="32"/>
      <c r="K8" s="59"/>
      <c r="L8" s="94">
        <f t="shared" si="2"/>
        <v>102546.88</v>
      </c>
    </row>
    <row r="9" spans="1:12" x14ac:dyDescent="0.25">
      <c r="A9" s="8">
        <v>42357</v>
      </c>
      <c r="B9" s="18" t="s">
        <v>108</v>
      </c>
      <c r="C9" s="9" t="s">
        <v>30</v>
      </c>
      <c r="D9" s="32"/>
      <c r="E9" s="20">
        <v>9654</v>
      </c>
      <c r="F9" s="94">
        <f t="shared" si="0"/>
        <v>-2505</v>
      </c>
      <c r="G9" s="90"/>
      <c r="H9" s="20"/>
      <c r="I9" s="59">
        <f t="shared" si="1"/>
        <v>95397.88</v>
      </c>
      <c r="J9" s="32"/>
      <c r="K9" s="59"/>
      <c r="L9" s="94">
        <f t="shared" si="2"/>
        <v>92892.88</v>
      </c>
    </row>
    <row r="10" spans="1:12" x14ac:dyDescent="0.25">
      <c r="A10" s="8">
        <v>42357</v>
      </c>
      <c r="B10" s="18" t="s">
        <v>109</v>
      </c>
      <c r="C10" s="9" t="s">
        <v>110</v>
      </c>
      <c r="D10" s="32">
        <v>240</v>
      </c>
      <c r="E10" s="20"/>
      <c r="F10" s="94">
        <f t="shared" si="0"/>
        <v>-2265</v>
      </c>
      <c r="G10" s="90"/>
      <c r="H10" s="20"/>
      <c r="I10" s="59">
        <f t="shared" si="1"/>
        <v>95397.88</v>
      </c>
      <c r="J10" s="32"/>
      <c r="K10" s="59"/>
      <c r="L10" s="94">
        <f t="shared" si="2"/>
        <v>93132.88</v>
      </c>
    </row>
    <row r="11" spans="1:12" x14ac:dyDescent="0.25">
      <c r="A11" s="8">
        <v>42358</v>
      </c>
      <c r="B11" s="18" t="s">
        <v>111</v>
      </c>
      <c r="C11" s="9" t="s">
        <v>112</v>
      </c>
      <c r="D11" s="32"/>
      <c r="E11" s="20">
        <v>3207</v>
      </c>
      <c r="F11" s="94">
        <f t="shared" si="0"/>
        <v>-5472</v>
      </c>
      <c r="G11" s="63"/>
      <c r="H11" s="20"/>
      <c r="I11" s="59">
        <f t="shared" si="1"/>
        <v>95397.88</v>
      </c>
      <c r="J11" s="32"/>
      <c r="K11" s="59"/>
      <c r="L11" s="94">
        <f t="shared" si="2"/>
        <v>89925.88</v>
      </c>
    </row>
    <row r="12" spans="1:12" x14ac:dyDescent="0.25">
      <c r="A12" s="8">
        <v>42358</v>
      </c>
      <c r="B12" s="18" t="s">
        <v>28</v>
      </c>
      <c r="C12" s="9" t="s">
        <v>122</v>
      </c>
      <c r="D12" s="32">
        <v>19199</v>
      </c>
      <c r="E12" s="20"/>
      <c r="F12" s="94">
        <f t="shared" si="0"/>
        <v>13727</v>
      </c>
      <c r="G12" s="63"/>
      <c r="H12" s="20"/>
      <c r="I12" s="59">
        <f t="shared" si="1"/>
        <v>95397.88</v>
      </c>
      <c r="J12" s="32"/>
      <c r="K12" s="59"/>
      <c r="L12" s="94">
        <f t="shared" si="2"/>
        <v>109124.88</v>
      </c>
    </row>
    <row r="13" spans="1:12" x14ac:dyDescent="0.25">
      <c r="A13" s="8">
        <v>42339</v>
      </c>
      <c r="B13" s="18" t="s">
        <v>117</v>
      </c>
      <c r="C13" s="9" t="s">
        <v>113</v>
      </c>
      <c r="D13" s="32"/>
      <c r="E13" s="20"/>
      <c r="F13" s="94">
        <f t="shared" si="0"/>
        <v>13727</v>
      </c>
      <c r="G13" s="63">
        <v>56100</v>
      </c>
      <c r="H13" s="20"/>
      <c r="I13" s="59">
        <f t="shared" si="1"/>
        <v>151497.88</v>
      </c>
      <c r="J13" s="32"/>
      <c r="K13" s="59"/>
      <c r="L13" s="94">
        <f t="shared" si="2"/>
        <v>165224.88</v>
      </c>
    </row>
    <row r="14" spans="1:12" x14ac:dyDescent="0.25">
      <c r="A14" s="8">
        <v>42360</v>
      </c>
      <c r="B14" s="18" t="s">
        <v>117</v>
      </c>
      <c r="C14" s="9" t="s">
        <v>118</v>
      </c>
      <c r="D14" s="32"/>
      <c r="E14" s="20"/>
      <c r="F14" s="94">
        <f t="shared" si="0"/>
        <v>13727</v>
      </c>
      <c r="G14" s="63"/>
      <c r="H14" s="20">
        <v>45187</v>
      </c>
      <c r="I14" s="59">
        <f t="shared" si="1"/>
        <v>106310.88</v>
      </c>
      <c r="J14" s="32"/>
      <c r="K14" s="59"/>
      <c r="L14" s="94">
        <f t="shared" si="2"/>
        <v>120037.88</v>
      </c>
    </row>
    <row r="15" spans="1:12" x14ac:dyDescent="0.25">
      <c r="A15" s="8">
        <v>42369</v>
      </c>
      <c r="B15" s="18" t="s">
        <v>117</v>
      </c>
      <c r="C15" s="9" t="s">
        <v>24</v>
      </c>
      <c r="D15" s="32"/>
      <c r="E15" s="20"/>
      <c r="F15" s="94">
        <f>F14+D15-E15</f>
        <v>13727</v>
      </c>
      <c r="G15" s="63"/>
      <c r="H15" s="20">
        <v>7</v>
      </c>
      <c r="I15" s="59">
        <f>I14+G15-H15</f>
        <v>106303.88</v>
      </c>
      <c r="J15" s="32"/>
      <c r="K15" s="59"/>
      <c r="L15" s="94">
        <f t="shared" si="2"/>
        <v>120030.88</v>
      </c>
    </row>
    <row r="16" spans="1:12" x14ac:dyDescent="0.25">
      <c r="A16" s="8">
        <v>42369</v>
      </c>
      <c r="B16" s="18" t="s">
        <v>117</v>
      </c>
      <c r="C16" s="66" t="s">
        <v>14</v>
      </c>
      <c r="D16" s="32"/>
      <c r="E16" s="20"/>
      <c r="F16" s="94">
        <f>F14+D16-E16</f>
        <v>13727</v>
      </c>
      <c r="G16" s="63">
        <v>0.96</v>
      </c>
      <c r="H16" s="20"/>
      <c r="I16" s="59">
        <f>I14+G16-H16</f>
        <v>106311.84000000001</v>
      </c>
      <c r="J16" s="32"/>
      <c r="K16" s="59"/>
      <c r="L16" s="94">
        <f t="shared" si="2"/>
        <v>120038.84000000001</v>
      </c>
    </row>
    <row r="17" spans="1:12" x14ac:dyDescent="0.25">
      <c r="A17" s="8">
        <v>42369</v>
      </c>
      <c r="B17" s="25"/>
      <c r="C17" s="26" t="s">
        <v>13</v>
      </c>
      <c r="D17" s="34">
        <f>SUM(D5:D16)</f>
        <v>22101</v>
      </c>
      <c r="E17" s="29">
        <f>SUM(E5:E16)</f>
        <v>20800</v>
      </c>
      <c r="F17" s="29">
        <f>F5+D17-E17</f>
        <v>13727</v>
      </c>
      <c r="G17" s="97">
        <f>SUM(G5:G16)</f>
        <v>56100.959999999999</v>
      </c>
      <c r="H17" s="29">
        <f>SUM(H5:H16)</f>
        <v>45194</v>
      </c>
      <c r="I17" s="37">
        <f>I5+G17-H17</f>
        <v>106304.84</v>
      </c>
      <c r="J17" s="34">
        <f>SUM(J5:J16)</f>
        <v>0</v>
      </c>
      <c r="K17" s="64">
        <f>SUM(K5:K16)</f>
        <v>0</v>
      </c>
      <c r="L17" s="65">
        <f>F17+I17</f>
        <v>120031.84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H13" sqref="H13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ht="15" customHeight="1" x14ac:dyDescent="0.25">
      <c r="A1" s="123" t="s">
        <v>36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33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7" t="s">
        <v>5</v>
      </c>
      <c r="D3" s="127" t="s">
        <v>7</v>
      </c>
      <c r="E3" s="128"/>
      <c r="F3" s="129"/>
      <c r="G3" s="127" t="s">
        <v>8</v>
      </c>
      <c r="H3" s="128"/>
      <c r="I3" s="129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8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7" t="s">
        <v>3</v>
      </c>
      <c r="J4" s="2" t="s">
        <v>1</v>
      </c>
      <c r="K4" s="7" t="s">
        <v>2</v>
      </c>
      <c r="L4" s="126"/>
    </row>
    <row r="5" spans="1:12" x14ac:dyDescent="0.25">
      <c r="A5" s="8">
        <v>42036</v>
      </c>
      <c r="B5" s="76"/>
      <c r="C5" s="11" t="s">
        <v>37</v>
      </c>
      <c r="D5" s="68"/>
      <c r="E5" s="76"/>
      <c r="F5" s="77">
        <f>'Leden 2015'!F12</f>
        <v>19902</v>
      </c>
      <c r="G5" s="10"/>
      <c r="H5" s="78"/>
      <c r="I5" s="11">
        <f>'Leden 2015'!$I$12</f>
        <v>80018.850000000006</v>
      </c>
      <c r="J5" s="68"/>
      <c r="K5" s="11"/>
      <c r="L5" s="17">
        <f>'Leden 2015'!L12</f>
        <v>99920.85</v>
      </c>
    </row>
    <row r="6" spans="1:12" x14ac:dyDescent="0.25">
      <c r="A6" s="12">
        <v>42042</v>
      </c>
      <c r="B6" s="71" t="s">
        <v>11</v>
      </c>
      <c r="C6" s="15" t="s">
        <v>38</v>
      </c>
      <c r="D6" s="69"/>
      <c r="E6" s="21">
        <v>9652</v>
      </c>
      <c r="F6" s="75">
        <f>F5+D6-E6</f>
        <v>10250</v>
      </c>
      <c r="H6" s="72"/>
      <c r="I6" s="75">
        <f>I5+G6-H6</f>
        <v>80018.850000000006</v>
      </c>
      <c r="J6" s="69"/>
      <c r="K6" s="15"/>
      <c r="L6" s="73">
        <f>F6+I6</f>
        <v>90268.85</v>
      </c>
    </row>
    <row r="7" spans="1:12" ht="15" customHeight="1" x14ac:dyDescent="0.25">
      <c r="A7" s="12">
        <v>42047</v>
      </c>
      <c r="B7" s="19" t="s">
        <v>39</v>
      </c>
      <c r="C7" s="74" t="s">
        <v>40</v>
      </c>
      <c r="D7" s="33"/>
      <c r="E7" s="23"/>
      <c r="F7" s="75">
        <f t="shared" ref="F7:F9" si="0">F6+D7-E7</f>
        <v>10250</v>
      </c>
      <c r="G7" s="14"/>
      <c r="H7" s="21">
        <v>580</v>
      </c>
      <c r="I7" s="75">
        <f t="shared" ref="I7:I9" si="1">I6+G7-H7</f>
        <v>79438.850000000006</v>
      </c>
      <c r="J7" s="14"/>
      <c r="K7" s="15"/>
      <c r="L7" s="73">
        <f t="shared" ref="L7:L9" si="2">F7+I7</f>
        <v>89688.85</v>
      </c>
    </row>
    <row r="8" spans="1:12" ht="15" customHeight="1" x14ac:dyDescent="0.25">
      <c r="A8" s="12">
        <v>42063</v>
      </c>
      <c r="B8" s="19" t="s">
        <v>39</v>
      </c>
      <c r="C8" s="15" t="s">
        <v>22</v>
      </c>
      <c r="D8" s="33"/>
      <c r="E8" s="23"/>
      <c r="F8" s="75">
        <f>F7+D8-E8</f>
        <v>10250</v>
      </c>
      <c r="G8" s="14"/>
      <c r="H8" s="21">
        <v>2</v>
      </c>
      <c r="I8" s="75">
        <f>I7+G8-H8</f>
        <v>79436.850000000006</v>
      </c>
      <c r="J8" s="14"/>
      <c r="K8" s="15"/>
      <c r="L8" s="73">
        <f t="shared" si="2"/>
        <v>89686.85</v>
      </c>
    </row>
    <row r="9" spans="1:12" ht="15" customHeight="1" thickBot="1" x14ac:dyDescent="0.3">
      <c r="A9" s="12">
        <v>42063</v>
      </c>
      <c r="B9" s="19" t="s">
        <v>39</v>
      </c>
      <c r="C9" s="15" t="s">
        <v>14</v>
      </c>
      <c r="D9" s="33"/>
      <c r="E9" s="23"/>
      <c r="F9" s="75">
        <f t="shared" si="0"/>
        <v>10250</v>
      </c>
      <c r="G9" s="100">
        <v>0.5</v>
      </c>
      <c r="H9" s="21"/>
      <c r="I9" s="75">
        <f t="shared" si="1"/>
        <v>79437.350000000006</v>
      </c>
      <c r="J9" s="14"/>
      <c r="K9" s="15"/>
      <c r="L9" s="73">
        <f t="shared" si="2"/>
        <v>89687.35</v>
      </c>
    </row>
    <row r="10" spans="1:12" ht="15" customHeight="1" thickBot="1" x14ac:dyDescent="0.3">
      <c r="A10" s="79">
        <v>42063</v>
      </c>
      <c r="B10" s="80"/>
      <c r="C10" s="81" t="s">
        <v>13</v>
      </c>
      <c r="D10" s="82">
        <f>SUM(D5:D9)</f>
        <v>0</v>
      </c>
      <c r="E10" s="83">
        <f>SUM(E6:E9)</f>
        <v>9652</v>
      </c>
      <c r="F10" s="84">
        <f>F5+D10-E10</f>
        <v>10250</v>
      </c>
      <c r="G10" s="101">
        <f>SUM(G7:G9)</f>
        <v>0.5</v>
      </c>
      <c r="H10" s="83">
        <f>SUM(H7:H9)</f>
        <v>582</v>
      </c>
      <c r="I10" s="84">
        <f>'Leden 2015'!I12+G10-H10</f>
        <v>79437.350000000006</v>
      </c>
      <c r="J10" s="85">
        <f>SUM(J5:J9)</f>
        <v>0</v>
      </c>
      <c r="K10" s="102">
        <f>SUM(K5:K9)</f>
        <v>0</v>
      </c>
      <c r="L10" s="86">
        <f>F10+I10</f>
        <v>89687.35</v>
      </c>
    </row>
    <row r="11" spans="1:12" x14ac:dyDescent="0.25">
      <c r="A11" s="44"/>
      <c r="B11" s="45"/>
      <c r="C11" s="46"/>
      <c r="D11" s="47"/>
      <c r="E11" s="48"/>
      <c r="F11" s="48"/>
      <c r="G11" s="46"/>
      <c r="H11" s="47"/>
      <c r="I11" s="46"/>
      <c r="J11" s="46"/>
      <c r="K11" s="46"/>
      <c r="L11" s="49"/>
    </row>
    <row r="12" spans="1:12" x14ac:dyDescent="0.25">
      <c r="A12" s="44"/>
      <c r="B12" s="45"/>
      <c r="C12" s="46"/>
      <c r="D12" s="47"/>
      <c r="E12" s="48"/>
      <c r="F12" s="48"/>
      <c r="G12" s="46"/>
      <c r="H12" s="47"/>
      <c r="I12" s="46"/>
      <c r="J12" s="46"/>
      <c r="K12" s="46"/>
      <c r="L12" s="49"/>
    </row>
    <row r="13" spans="1:12" x14ac:dyDescent="0.25">
      <c r="A13" s="44"/>
      <c r="B13" s="45"/>
      <c r="C13" s="46"/>
      <c r="D13" s="47"/>
      <c r="E13" s="48"/>
      <c r="F13" s="48"/>
      <c r="G13" s="46"/>
      <c r="H13" s="47" t="s">
        <v>123</v>
      </c>
      <c r="I13" s="46"/>
      <c r="J13" s="46"/>
      <c r="K13" s="46"/>
      <c r="L13" s="49"/>
    </row>
    <row r="14" spans="1:12" x14ac:dyDescent="0.25">
      <c r="A14" s="44"/>
      <c r="B14" s="45"/>
      <c r="C14" s="46"/>
      <c r="D14" s="47"/>
      <c r="E14" s="48"/>
      <c r="F14" s="48"/>
      <c r="G14" s="46"/>
      <c r="H14" s="47"/>
      <c r="I14" s="46"/>
      <c r="J14" s="46"/>
      <c r="K14" s="46"/>
      <c r="L14" s="49"/>
    </row>
    <row r="15" spans="1:12" x14ac:dyDescent="0.25">
      <c r="A15" s="44"/>
      <c r="B15" s="45"/>
      <c r="C15" s="46"/>
      <c r="D15" s="47"/>
      <c r="E15" s="48"/>
      <c r="F15" s="48"/>
      <c r="G15" s="46"/>
      <c r="H15" s="47"/>
      <c r="I15" s="46"/>
      <c r="J15" s="46"/>
      <c r="K15" s="46"/>
      <c r="L15" s="49"/>
    </row>
    <row r="16" spans="1:12" x14ac:dyDescent="0.25">
      <c r="A16" s="44"/>
      <c r="B16" s="45"/>
      <c r="C16" s="46"/>
      <c r="D16" s="47"/>
      <c r="E16" s="48"/>
      <c r="F16" s="48"/>
      <c r="G16" s="46"/>
      <c r="H16" s="47"/>
      <c r="I16" s="46"/>
      <c r="J16" s="46"/>
      <c r="K16" s="46"/>
      <c r="L16" s="49"/>
    </row>
    <row r="17" spans="1:12" x14ac:dyDescent="0.25">
      <c r="A17" s="44"/>
      <c r="B17" s="45"/>
      <c r="C17" s="46"/>
      <c r="D17" s="47"/>
      <c r="E17" s="48"/>
      <c r="F17" s="48"/>
      <c r="G17" s="46"/>
      <c r="H17" s="47"/>
      <c r="I17" s="46"/>
      <c r="J17" s="46"/>
      <c r="K17" s="46"/>
      <c r="L17" s="49"/>
    </row>
    <row r="18" spans="1:12" x14ac:dyDescent="0.25">
      <c r="A18" s="44"/>
      <c r="B18" s="45"/>
      <c r="C18" s="46"/>
      <c r="D18" s="47"/>
      <c r="E18" s="48"/>
      <c r="F18" s="48"/>
      <c r="G18" s="46"/>
      <c r="H18" s="47"/>
      <c r="I18" s="46"/>
      <c r="J18" s="46"/>
      <c r="K18" s="46"/>
      <c r="L18" s="49"/>
    </row>
    <row r="19" spans="1:12" x14ac:dyDescent="0.25">
      <c r="A19" s="44"/>
      <c r="B19" s="45"/>
      <c r="C19" s="46"/>
      <c r="D19" s="47"/>
      <c r="E19" s="48"/>
      <c r="F19" s="48"/>
      <c r="G19" s="46"/>
      <c r="H19" s="47"/>
      <c r="I19" s="46"/>
      <c r="J19" s="46"/>
      <c r="K19" s="46"/>
      <c r="L19" s="49"/>
    </row>
    <row r="20" spans="1:12" x14ac:dyDescent="0.25">
      <c r="A20" s="44"/>
      <c r="B20" s="45"/>
      <c r="C20" s="46"/>
      <c r="D20" s="47"/>
      <c r="E20" s="48"/>
      <c r="F20" s="48"/>
      <c r="G20" s="46"/>
      <c r="H20" s="47"/>
      <c r="I20" s="46"/>
      <c r="J20" s="46"/>
      <c r="K20" s="46"/>
      <c r="L20" s="49"/>
    </row>
    <row r="21" spans="1:12" x14ac:dyDescent="0.25">
      <c r="A21" s="44"/>
      <c r="B21" s="45"/>
      <c r="C21" s="46"/>
      <c r="D21" s="47"/>
      <c r="E21" s="48"/>
      <c r="F21" s="48"/>
      <c r="G21" s="46"/>
      <c r="H21" s="47"/>
      <c r="I21" s="47"/>
      <c r="J21" s="46"/>
      <c r="K21" s="46"/>
      <c r="L21" s="49"/>
    </row>
    <row r="22" spans="1:12" x14ac:dyDescent="0.25">
      <c r="A22" s="44"/>
      <c r="B22" s="45"/>
      <c r="C22" s="46"/>
      <c r="D22" s="47"/>
      <c r="E22" s="48"/>
      <c r="F22" s="48"/>
      <c r="G22" s="46"/>
      <c r="H22" s="47"/>
      <c r="I22" s="46"/>
      <c r="J22" s="46"/>
      <c r="K22" s="46"/>
      <c r="L22" s="49"/>
    </row>
    <row r="23" spans="1:12" x14ac:dyDescent="0.25">
      <c r="A23" s="44"/>
      <c r="B23" s="45"/>
      <c r="C23" s="46"/>
      <c r="D23" s="47"/>
      <c r="E23" s="48"/>
      <c r="F23" s="48"/>
      <c r="G23" s="46"/>
      <c r="H23" s="47"/>
      <c r="I23" s="46"/>
      <c r="J23" s="46"/>
      <c r="K23" s="46"/>
      <c r="L23" s="49"/>
    </row>
    <row r="24" spans="1:12" x14ac:dyDescent="0.25">
      <c r="A24" s="46"/>
      <c r="B24" s="45"/>
      <c r="C24" s="46"/>
      <c r="D24" s="47"/>
      <c r="E24" s="48"/>
      <c r="F24" s="48"/>
      <c r="G24" s="46"/>
      <c r="H24" s="47"/>
      <c r="I24" s="46"/>
      <c r="J24" s="46"/>
      <c r="K24" s="46"/>
      <c r="L24" s="49"/>
    </row>
    <row r="25" spans="1:12" x14ac:dyDescent="0.25">
      <c r="A25" s="46"/>
      <c r="B25" s="45"/>
      <c r="C25" s="46"/>
      <c r="D25" s="47"/>
      <c r="E25" s="48"/>
      <c r="F25" s="48"/>
      <c r="G25" s="46"/>
      <c r="H25" s="47"/>
      <c r="I25" s="46"/>
      <c r="J25" s="46"/>
      <c r="K25" s="46"/>
      <c r="L25" s="49"/>
    </row>
    <row r="26" spans="1:12" x14ac:dyDescent="0.25">
      <c r="A26" s="46"/>
      <c r="B26" s="45"/>
      <c r="C26" s="46"/>
      <c r="D26" s="47"/>
      <c r="E26" s="48"/>
      <c r="F26" s="48"/>
      <c r="G26" s="46"/>
      <c r="H26" s="47"/>
      <c r="I26" s="46"/>
      <c r="J26" s="46"/>
      <c r="K26" s="46"/>
      <c r="L26" s="49"/>
    </row>
    <row r="27" spans="1:12" x14ac:dyDescent="0.25">
      <c r="A27" s="46"/>
      <c r="B27" s="45"/>
      <c r="C27" s="46"/>
      <c r="D27" s="47"/>
      <c r="E27" s="48"/>
      <c r="F27" s="48"/>
      <c r="G27" s="46"/>
      <c r="H27" s="47"/>
      <c r="I27" s="46"/>
      <c r="J27" s="46"/>
      <c r="K27" s="46"/>
      <c r="L27" s="49"/>
    </row>
    <row r="28" spans="1:12" x14ac:dyDescent="0.25">
      <c r="A28" s="46"/>
      <c r="B28" s="45"/>
      <c r="C28" s="46"/>
      <c r="D28" s="47"/>
      <c r="E28" s="48"/>
      <c r="F28" s="48"/>
      <c r="G28" s="46"/>
      <c r="H28" s="47"/>
      <c r="I28" s="46"/>
      <c r="J28" s="46"/>
      <c r="K28" s="46"/>
      <c r="L28" s="49"/>
    </row>
    <row r="29" spans="1:12" x14ac:dyDescent="0.25">
      <c r="A29" s="46"/>
      <c r="B29" s="45"/>
      <c r="C29" s="46"/>
      <c r="D29" s="47"/>
      <c r="E29" s="48"/>
      <c r="F29" s="48"/>
      <c r="G29" s="46"/>
      <c r="H29" s="47"/>
      <c r="I29" s="46"/>
      <c r="J29" s="46"/>
      <c r="K29" s="46"/>
      <c r="L29" s="49"/>
    </row>
    <row r="30" spans="1:12" x14ac:dyDescent="0.25">
      <c r="A30" s="46"/>
      <c r="B30" s="45"/>
      <c r="C30" s="46"/>
      <c r="D30" s="47"/>
      <c r="E30" s="48"/>
      <c r="F30" s="48"/>
      <c r="G30" s="46"/>
      <c r="H30" s="47"/>
      <c r="I30" s="46"/>
      <c r="J30" s="46"/>
      <c r="K30" s="46"/>
      <c r="L30" s="49"/>
    </row>
    <row r="31" spans="1:12" x14ac:dyDescent="0.25">
      <c r="A31" s="46"/>
      <c r="B31" s="45"/>
      <c r="C31" s="46"/>
      <c r="D31" s="47"/>
      <c r="E31" s="48"/>
      <c r="F31" s="48"/>
      <c r="G31" s="46"/>
      <c r="H31" s="47"/>
      <c r="I31" s="46"/>
      <c r="J31" s="46"/>
      <c r="K31" s="46"/>
      <c r="L31" s="49"/>
    </row>
    <row r="32" spans="1:12" x14ac:dyDescent="0.25">
      <c r="A32" s="46"/>
      <c r="B32" s="45"/>
      <c r="C32" s="46"/>
      <c r="D32" s="47"/>
      <c r="E32" s="48"/>
      <c r="F32" s="48"/>
      <c r="G32" s="46"/>
      <c r="H32" s="47"/>
      <c r="I32" s="46"/>
      <c r="J32" s="46"/>
      <c r="K32" s="46"/>
      <c r="L32" s="49"/>
    </row>
    <row r="33" spans="1:12" x14ac:dyDescent="0.25">
      <c r="A33" s="46"/>
      <c r="B33" s="45"/>
      <c r="C33" s="46"/>
      <c r="D33" s="47"/>
      <c r="E33" s="48"/>
      <c r="F33" s="48"/>
      <c r="G33" s="46"/>
      <c r="H33" s="47"/>
      <c r="I33" s="46"/>
      <c r="J33" s="46"/>
      <c r="K33" s="46"/>
      <c r="L33" s="49"/>
    </row>
    <row r="34" spans="1:12" x14ac:dyDescent="0.25">
      <c r="A34" s="46"/>
      <c r="B34" s="45"/>
      <c r="C34" s="46"/>
      <c r="D34" s="47"/>
      <c r="E34" s="48"/>
      <c r="F34" s="48"/>
      <c r="G34" s="46"/>
      <c r="H34" s="47"/>
      <c r="I34" s="46"/>
      <c r="J34" s="46"/>
      <c r="K34" s="46"/>
      <c r="L34" s="49"/>
    </row>
    <row r="35" spans="1:12" x14ac:dyDescent="0.25">
      <c r="A35" s="46"/>
      <c r="B35" s="45"/>
      <c r="C35" s="46"/>
      <c r="D35" s="47"/>
      <c r="E35" s="48"/>
      <c r="F35" s="48"/>
      <c r="G35" s="46"/>
      <c r="H35" s="47"/>
      <c r="I35" s="46"/>
      <c r="J35" s="46"/>
      <c r="K35" s="46"/>
      <c r="L35" s="49"/>
    </row>
    <row r="36" spans="1:12" x14ac:dyDescent="0.25">
      <c r="A36" s="46"/>
      <c r="B36" s="45"/>
      <c r="C36" s="46"/>
      <c r="D36" s="47"/>
      <c r="E36" s="48"/>
      <c r="F36" s="48"/>
      <c r="G36" s="46"/>
      <c r="H36" s="47"/>
      <c r="I36" s="46"/>
      <c r="J36" s="46"/>
      <c r="K36" s="46"/>
      <c r="L36" s="49"/>
    </row>
    <row r="37" spans="1:12" x14ac:dyDescent="0.25">
      <c r="A37" s="46"/>
      <c r="B37" s="45"/>
      <c r="C37" s="46"/>
      <c r="D37" s="47"/>
      <c r="E37" s="48"/>
      <c r="F37" s="48"/>
      <c r="G37" s="46"/>
      <c r="H37" s="47"/>
      <c r="I37" s="46"/>
      <c r="J37" s="46"/>
      <c r="K37" s="46"/>
      <c r="L37" s="49"/>
    </row>
    <row r="38" spans="1:12" x14ac:dyDescent="0.25">
      <c r="A38" s="46"/>
      <c r="B38" s="45"/>
      <c r="C38" s="46"/>
      <c r="D38" s="47"/>
      <c r="E38" s="48"/>
      <c r="F38" s="48"/>
      <c r="G38" s="46"/>
      <c r="H38" s="47"/>
      <c r="I38" s="46"/>
      <c r="J38" s="46"/>
      <c r="K38" s="46"/>
      <c r="L38" s="49"/>
    </row>
    <row r="39" spans="1:12" x14ac:dyDescent="0.25">
      <c r="A39" s="46"/>
      <c r="B39" s="45"/>
      <c r="C39" s="46"/>
      <c r="D39" s="47"/>
      <c r="E39" s="48"/>
      <c r="F39" s="48"/>
      <c r="G39" s="46"/>
      <c r="H39" s="47"/>
      <c r="I39" s="46"/>
      <c r="J39" s="46"/>
      <c r="K39" s="46"/>
      <c r="L39" s="49"/>
    </row>
    <row r="40" spans="1:12" x14ac:dyDescent="0.25">
      <c r="A40" s="46"/>
      <c r="B40" s="45"/>
      <c r="C40" s="46"/>
      <c r="D40" s="47"/>
      <c r="E40" s="48"/>
      <c r="F40" s="48"/>
      <c r="G40" s="46"/>
      <c r="H40" s="47"/>
      <c r="I40" s="46"/>
      <c r="J40" s="46"/>
      <c r="K40" s="46"/>
      <c r="L40" s="49"/>
    </row>
    <row r="41" spans="1:12" x14ac:dyDescent="0.25">
      <c r="A41" s="46"/>
      <c r="B41" s="45"/>
      <c r="C41" s="46"/>
      <c r="D41" s="47"/>
      <c r="E41" s="48"/>
      <c r="F41" s="48"/>
      <c r="G41" s="46"/>
      <c r="H41" s="47"/>
      <c r="I41" s="46"/>
      <c r="J41" s="46"/>
      <c r="K41" s="46"/>
      <c r="L41" s="49"/>
    </row>
    <row r="42" spans="1:12" x14ac:dyDescent="0.25">
      <c r="A42" s="46"/>
      <c r="B42" s="45"/>
      <c r="C42" s="46"/>
      <c r="D42" s="47"/>
      <c r="E42" s="48"/>
      <c r="F42" s="48"/>
      <c r="G42" s="46"/>
      <c r="H42" s="47"/>
      <c r="I42" s="46"/>
      <c r="J42" s="46"/>
      <c r="K42" s="46"/>
      <c r="L42" s="49"/>
    </row>
    <row r="43" spans="1:12" x14ac:dyDescent="0.25">
      <c r="A43" s="46"/>
      <c r="B43" s="45"/>
      <c r="C43" s="46"/>
      <c r="D43" s="47"/>
      <c r="E43" s="48"/>
      <c r="F43" s="48"/>
      <c r="G43" s="46"/>
      <c r="H43" s="47"/>
      <c r="I43" s="46"/>
      <c r="J43" s="46"/>
      <c r="K43" s="46"/>
      <c r="L43" s="49"/>
    </row>
    <row r="44" spans="1:12" x14ac:dyDescent="0.25">
      <c r="A44" s="46"/>
      <c r="B44" s="45"/>
      <c r="C44" s="46"/>
      <c r="D44" s="47"/>
      <c r="E44" s="48"/>
      <c r="F44" s="48"/>
      <c r="G44" s="46"/>
      <c r="H44" s="47"/>
      <c r="I44" s="46"/>
      <c r="J44" s="46"/>
      <c r="K44" s="46"/>
      <c r="L44" s="49"/>
    </row>
    <row r="45" spans="1:12" x14ac:dyDescent="0.25">
      <c r="A45" s="46"/>
      <c r="B45" s="45"/>
      <c r="C45" s="46"/>
      <c r="D45" s="47"/>
      <c r="E45" s="48"/>
      <c r="F45" s="48"/>
      <c r="G45" s="46"/>
      <c r="H45" s="47"/>
      <c r="I45" s="46"/>
      <c r="J45" s="46"/>
      <c r="K45" s="46"/>
      <c r="L45" s="49"/>
    </row>
    <row r="46" spans="1:12" x14ac:dyDescent="0.25">
      <c r="A46" s="46"/>
      <c r="B46" s="45"/>
      <c r="C46" s="46"/>
      <c r="D46" s="47"/>
      <c r="E46" s="48"/>
      <c r="F46" s="48"/>
      <c r="G46" s="46"/>
      <c r="H46" s="47"/>
      <c r="I46" s="46"/>
      <c r="J46" s="46"/>
      <c r="K46" s="46"/>
      <c r="L46" s="49"/>
    </row>
    <row r="47" spans="1:12" x14ac:dyDescent="0.25">
      <c r="A47" s="46"/>
      <c r="B47" s="45"/>
      <c r="C47" s="46"/>
      <c r="D47" s="47"/>
      <c r="E47" s="48"/>
      <c r="F47" s="48"/>
      <c r="G47" s="46"/>
      <c r="H47" s="47"/>
      <c r="I47" s="46"/>
      <c r="J47" s="46"/>
      <c r="K47" s="46"/>
      <c r="L47" s="49"/>
    </row>
    <row r="48" spans="1:12" x14ac:dyDescent="0.25">
      <c r="A48" s="46"/>
      <c r="B48" s="45"/>
      <c r="C48" s="46"/>
      <c r="D48" s="47"/>
      <c r="E48" s="48"/>
      <c r="F48" s="48"/>
      <c r="G48" s="46"/>
      <c r="H48" s="47"/>
      <c r="I48" s="46"/>
      <c r="J48" s="46"/>
      <c r="K48" s="46"/>
      <c r="L48" s="49"/>
    </row>
    <row r="49" spans="1:12" x14ac:dyDescent="0.25">
      <c r="A49" s="46"/>
      <c r="B49" s="45"/>
      <c r="C49" s="46"/>
      <c r="D49" s="47"/>
      <c r="E49" s="48"/>
      <c r="F49" s="48"/>
      <c r="G49" s="46"/>
      <c r="H49" s="47"/>
      <c r="I49" s="46"/>
      <c r="J49" s="46"/>
      <c r="K49" s="46"/>
      <c r="L49" s="49"/>
    </row>
    <row r="50" spans="1:12" x14ac:dyDescent="0.25">
      <c r="A50" s="46"/>
      <c r="B50" s="45"/>
      <c r="C50" s="46"/>
      <c r="D50" s="47"/>
      <c r="E50" s="48"/>
      <c r="F50" s="48"/>
      <c r="G50" s="46"/>
      <c r="H50" s="47"/>
      <c r="I50" s="46"/>
      <c r="J50" s="46"/>
      <c r="K50" s="46"/>
      <c r="L50" s="49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I11" sqref="I11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39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6"/>
    </row>
    <row r="5" spans="1:12" x14ac:dyDescent="0.25">
      <c r="A5" s="52">
        <v>42064</v>
      </c>
      <c r="B5" s="53"/>
      <c r="C5" s="54" t="s">
        <v>42</v>
      </c>
      <c r="D5" s="56"/>
      <c r="E5" s="110"/>
      <c r="F5" s="55">
        <f>'Únor 2015'!$F$10</f>
        <v>10250</v>
      </c>
      <c r="G5" s="106"/>
      <c r="H5" s="58"/>
      <c r="I5" s="103">
        <f>'Únor 2015'!$I$10</f>
        <v>79437.350000000006</v>
      </c>
      <c r="J5" s="56"/>
      <c r="K5" s="108"/>
      <c r="L5" s="43">
        <f>'Únor 2015'!$L$10</f>
        <v>89687.35</v>
      </c>
    </row>
    <row r="6" spans="1:12" ht="15" customHeight="1" x14ac:dyDescent="0.25">
      <c r="A6" s="12">
        <v>42070</v>
      </c>
      <c r="B6" s="19" t="s">
        <v>12</v>
      </c>
      <c r="C6" s="87" t="s">
        <v>44</v>
      </c>
      <c r="D6" s="33"/>
      <c r="E6" s="111">
        <v>2514</v>
      </c>
      <c r="F6" s="104">
        <f>F5+D6-E6</f>
        <v>7736</v>
      </c>
      <c r="G6" s="100"/>
      <c r="H6" s="21"/>
      <c r="I6" s="67">
        <f>I5+G6-H6</f>
        <v>79437.350000000006</v>
      </c>
      <c r="J6" s="14"/>
      <c r="K6" s="104"/>
      <c r="L6" s="113">
        <f>F6+I6</f>
        <v>87173.35</v>
      </c>
    </row>
    <row r="7" spans="1:12" ht="15" customHeight="1" x14ac:dyDescent="0.25">
      <c r="A7" s="12">
        <v>42094</v>
      </c>
      <c r="B7" s="19" t="s">
        <v>43</v>
      </c>
      <c r="C7" s="13" t="s">
        <v>14</v>
      </c>
      <c r="D7" s="33"/>
      <c r="E7" s="111"/>
      <c r="F7" s="104">
        <f>F6+D7-E7</f>
        <v>7736</v>
      </c>
      <c r="G7" s="100">
        <v>0.55000000000000004</v>
      </c>
      <c r="H7" s="21"/>
      <c r="I7" s="67">
        <f>I6+G7-H7</f>
        <v>79437.900000000009</v>
      </c>
      <c r="J7" s="14"/>
      <c r="K7" s="104"/>
      <c r="L7" s="113">
        <f>F7+I7</f>
        <v>87173.900000000009</v>
      </c>
    </row>
    <row r="8" spans="1:12" x14ac:dyDescent="0.25">
      <c r="A8" s="24">
        <v>42094</v>
      </c>
      <c r="B8" s="25"/>
      <c r="C8" s="26" t="s">
        <v>13</v>
      </c>
      <c r="D8" s="34">
        <f>SUM(D5:D7)</f>
        <v>0</v>
      </c>
      <c r="E8" s="112">
        <f>SUM(E5:E7)</f>
        <v>2514</v>
      </c>
      <c r="F8" s="105">
        <f>F5+D8-E8</f>
        <v>7736</v>
      </c>
      <c r="G8" s="107">
        <f>SUM(G5:G7)</f>
        <v>0.55000000000000004</v>
      </c>
      <c r="H8" s="29">
        <f>SUM(H5:H7)</f>
        <v>0</v>
      </c>
      <c r="I8" s="37">
        <f>I5+G8-H8</f>
        <v>79437.900000000009</v>
      </c>
      <c r="J8" s="60">
        <f>SUM(J5:J7)</f>
        <v>0</v>
      </c>
      <c r="K8" s="109">
        <f>SUM(K5:K7)</f>
        <v>0</v>
      </c>
      <c r="L8" s="31">
        <f t="shared" ref="L8" si="0">F8+I8</f>
        <v>87173.900000000009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D7" sqref="D7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46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40.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115" t="s">
        <v>6</v>
      </c>
      <c r="H4" s="117" t="s">
        <v>2</v>
      </c>
      <c r="I4" s="16" t="s">
        <v>3</v>
      </c>
      <c r="J4" s="2" t="s">
        <v>1</v>
      </c>
      <c r="K4" s="7" t="s">
        <v>2</v>
      </c>
      <c r="L4" s="126"/>
    </row>
    <row r="5" spans="1:12" ht="15" customHeight="1" x14ac:dyDescent="0.25">
      <c r="A5" s="8">
        <v>42095</v>
      </c>
      <c r="B5" s="18"/>
      <c r="C5" s="9" t="s">
        <v>45</v>
      </c>
      <c r="D5" s="116"/>
      <c r="E5" s="118"/>
      <c r="F5" s="114">
        <f>'Březen 2015'!$F$8</f>
        <v>7736</v>
      </c>
      <c r="G5" s="116"/>
      <c r="H5" s="118"/>
      <c r="I5" s="119">
        <f>'Březen 2015'!$I$8</f>
        <v>79437.900000000009</v>
      </c>
      <c r="J5" s="116"/>
      <c r="K5" s="114"/>
      <c r="L5" s="17">
        <f>'Březen 2015'!$L$8</f>
        <v>87173.900000000009</v>
      </c>
    </row>
    <row r="6" spans="1:12" ht="15" customHeight="1" x14ac:dyDescent="0.25">
      <c r="A6" s="8">
        <v>42095</v>
      </c>
      <c r="B6" s="18" t="s">
        <v>47</v>
      </c>
      <c r="C6" s="9" t="s">
        <v>48</v>
      </c>
      <c r="D6" s="122">
        <v>52940</v>
      </c>
      <c r="E6" s="118"/>
      <c r="F6" s="114">
        <f>F5+D6-E6</f>
        <v>60676</v>
      </c>
      <c r="G6" s="116"/>
      <c r="H6" s="118"/>
      <c r="I6" s="59">
        <f>I5+G6-H6</f>
        <v>79437.900000000009</v>
      </c>
      <c r="J6" s="116"/>
      <c r="K6" s="114"/>
      <c r="L6" s="17">
        <f>F6+I6</f>
        <v>140113.90000000002</v>
      </c>
    </row>
    <row r="7" spans="1:12" ht="15" customHeight="1" x14ac:dyDescent="0.25">
      <c r="A7" s="8">
        <v>42109</v>
      </c>
      <c r="B7" s="18" t="s">
        <v>49</v>
      </c>
      <c r="C7" s="9" t="s">
        <v>50</v>
      </c>
      <c r="D7" s="116"/>
      <c r="E7" s="118"/>
      <c r="F7" s="114">
        <f t="shared" ref="F7:F10" si="0">F6+D7-E7</f>
        <v>60676</v>
      </c>
      <c r="G7" s="116"/>
      <c r="H7" s="118">
        <v>5921</v>
      </c>
      <c r="I7" s="59">
        <f t="shared" ref="I7:I13" si="1">I6+G7-H7</f>
        <v>73516.900000000009</v>
      </c>
      <c r="J7" s="116"/>
      <c r="K7" s="114"/>
      <c r="L7" s="17">
        <f t="shared" ref="L7:L13" si="2">F7+I7</f>
        <v>134192.90000000002</v>
      </c>
    </row>
    <row r="8" spans="1:12" ht="15" customHeight="1" x14ac:dyDescent="0.25">
      <c r="A8" s="8">
        <v>42111</v>
      </c>
      <c r="B8" s="18" t="s">
        <v>51</v>
      </c>
      <c r="C8" s="9" t="s">
        <v>52</v>
      </c>
      <c r="D8" s="116"/>
      <c r="E8" s="118">
        <v>264</v>
      </c>
      <c r="F8" s="114">
        <f t="shared" si="0"/>
        <v>60412</v>
      </c>
      <c r="G8" s="116"/>
      <c r="H8" s="118"/>
      <c r="I8" s="59">
        <f t="shared" si="1"/>
        <v>73516.900000000009</v>
      </c>
      <c r="J8" s="116"/>
      <c r="K8" s="114"/>
      <c r="L8" s="17">
        <f t="shared" si="2"/>
        <v>133928.90000000002</v>
      </c>
    </row>
    <row r="9" spans="1:12" ht="15" customHeight="1" x14ac:dyDescent="0.25">
      <c r="A9" s="8">
        <v>42121</v>
      </c>
      <c r="B9" s="18" t="s">
        <v>53</v>
      </c>
      <c r="C9" s="9" t="s">
        <v>54</v>
      </c>
      <c r="D9" s="116"/>
      <c r="E9" s="118">
        <v>183</v>
      </c>
      <c r="F9" s="114">
        <f t="shared" si="0"/>
        <v>60229</v>
      </c>
      <c r="G9" s="116"/>
      <c r="H9" s="118"/>
      <c r="I9" s="59">
        <f t="shared" si="1"/>
        <v>73516.900000000009</v>
      </c>
      <c r="J9" s="116"/>
      <c r="K9" s="114"/>
      <c r="L9" s="17">
        <f t="shared" si="2"/>
        <v>133745.90000000002</v>
      </c>
    </row>
    <row r="10" spans="1:12" ht="15" customHeight="1" x14ac:dyDescent="0.25">
      <c r="A10" s="8">
        <v>42122</v>
      </c>
      <c r="B10" s="18" t="s">
        <v>55</v>
      </c>
      <c r="C10" s="13" t="s">
        <v>58</v>
      </c>
      <c r="D10" s="100">
        <v>4000</v>
      </c>
      <c r="E10" s="111"/>
      <c r="F10" s="114">
        <f t="shared" si="0"/>
        <v>64229</v>
      </c>
      <c r="G10" s="100"/>
      <c r="H10" s="111"/>
      <c r="I10" s="59">
        <f t="shared" si="1"/>
        <v>73516.900000000009</v>
      </c>
      <c r="J10" s="100"/>
      <c r="K10" s="104"/>
      <c r="L10" s="17">
        <f t="shared" si="2"/>
        <v>137745.90000000002</v>
      </c>
    </row>
    <row r="11" spans="1:12" ht="15" customHeight="1" x14ac:dyDescent="0.25">
      <c r="A11" s="8">
        <v>42122</v>
      </c>
      <c r="B11" s="18" t="s">
        <v>56</v>
      </c>
      <c r="C11" s="13" t="s">
        <v>57</v>
      </c>
      <c r="D11" s="100">
        <v>1604</v>
      </c>
      <c r="E11" s="111"/>
      <c r="F11" s="114">
        <f>F10+D11-E11</f>
        <v>65833</v>
      </c>
      <c r="G11" s="100"/>
      <c r="H11" s="111"/>
      <c r="I11" s="59"/>
      <c r="J11" s="100"/>
      <c r="K11" s="104"/>
      <c r="L11" s="17"/>
    </row>
    <row r="12" spans="1:12" ht="15" customHeight="1" x14ac:dyDescent="0.25">
      <c r="A12" s="8">
        <v>42124</v>
      </c>
      <c r="B12" s="18" t="s">
        <v>49</v>
      </c>
      <c r="C12" s="13" t="s">
        <v>22</v>
      </c>
      <c r="D12" s="100"/>
      <c r="E12" s="111"/>
      <c r="F12" s="114">
        <f>F11+D12-E12</f>
        <v>65833</v>
      </c>
      <c r="G12" s="100"/>
      <c r="H12" s="111">
        <v>2</v>
      </c>
      <c r="I12" s="59">
        <f>I10+G12-H12</f>
        <v>73514.900000000009</v>
      </c>
      <c r="J12" s="100"/>
      <c r="K12" s="104"/>
      <c r="L12" s="17">
        <f t="shared" si="2"/>
        <v>139347.90000000002</v>
      </c>
    </row>
    <row r="13" spans="1:12" ht="15" customHeight="1" x14ac:dyDescent="0.25">
      <c r="A13" s="8">
        <v>42124</v>
      </c>
      <c r="B13" s="18" t="s">
        <v>49</v>
      </c>
      <c r="C13" s="13" t="s">
        <v>14</v>
      </c>
      <c r="D13" s="100"/>
      <c r="E13" s="111"/>
      <c r="F13" s="114">
        <f>F12+D13-E13</f>
        <v>65833</v>
      </c>
      <c r="G13" s="100">
        <v>0.52</v>
      </c>
      <c r="H13" s="111"/>
      <c r="I13" s="59">
        <f t="shared" si="1"/>
        <v>73515.420000000013</v>
      </c>
      <c r="J13" s="100"/>
      <c r="K13" s="104"/>
      <c r="L13" s="17">
        <f t="shared" si="2"/>
        <v>139348.42000000001</v>
      </c>
    </row>
    <row r="14" spans="1:12" ht="15" customHeight="1" x14ac:dyDescent="0.25">
      <c r="A14" s="24">
        <v>42124</v>
      </c>
      <c r="B14" s="25"/>
      <c r="C14" s="26" t="s">
        <v>13</v>
      </c>
      <c r="D14" s="107">
        <f>SUM(D5:D13)</f>
        <v>58544</v>
      </c>
      <c r="E14" s="112">
        <f>SUM(E5:E13)</f>
        <v>447</v>
      </c>
      <c r="F14" s="105">
        <f>F5+D14-E14</f>
        <v>65833</v>
      </c>
      <c r="G14" s="107">
        <f>SUM(G5:G13)</f>
        <v>0.52</v>
      </c>
      <c r="H14" s="112">
        <f>SUM(H5:H13)</f>
        <v>5923</v>
      </c>
      <c r="I14" s="37">
        <f>I5+G14-H14</f>
        <v>73515.420000000013</v>
      </c>
      <c r="J14" s="107">
        <f>SUM(J5:J13)</f>
        <v>0</v>
      </c>
      <c r="K14" s="109">
        <f>SUM(K5:K13)</f>
        <v>0</v>
      </c>
      <c r="L14" s="31">
        <f>F14+I14</f>
        <v>139348.42000000001</v>
      </c>
    </row>
    <row r="15" spans="1:12" ht="15" customHeight="1" x14ac:dyDescent="0.25"/>
    <row r="16" spans="1:12" ht="15" customHeight="1" x14ac:dyDescent="0.25"/>
    <row r="17" ht="15" customHeight="1" x14ac:dyDescent="0.25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B12" sqref="B12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59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42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6"/>
    </row>
    <row r="5" spans="1:12" ht="15" customHeight="1" x14ac:dyDescent="0.25">
      <c r="A5" s="8">
        <v>42125</v>
      </c>
      <c r="B5" s="18"/>
      <c r="C5" s="9" t="s">
        <v>60</v>
      </c>
      <c r="D5" s="32"/>
      <c r="E5" s="118"/>
      <c r="F5" s="22">
        <f>'Duben 2015'!$F$14</f>
        <v>65833</v>
      </c>
      <c r="G5" s="116"/>
      <c r="H5" s="20"/>
      <c r="I5" s="9">
        <f>'Duben 2015'!$I$14</f>
        <v>73515.420000000013</v>
      </c>
      <c r="J5" s="10"/>
      <c r="K5" s="11"/>
      <c r="L5" s="17">
        <f>'Duben 2015'!$L$14</f>
        <v>139348.42000000001</v>
      </c>
    </row>
    <row r="6" spans="1:12" ht="15" customHeight="1" x14ac:dyDescent="0.25">
      <c r="A6" s="8">
        <v>42134</v>
      </c>
      <c r="B6" s="18" t="s">
        <v>62</v>
      </c>
      <c r="C6" s="9" t="s">
        <v>61</v>
      </c>
      <c r="D6" s="32"/>
      <c r="E6" s="118">
        <v>2838</v>
      </c>
      <c r="F6" s="22">
        <f>F5+D6-E6</f>
        <v>62995</v>
      </c>
      <c r="G6" s="116"/>
      <c r="H6" s="20"/>
      <c r="I6" s="59">
        <f>I5+G6-H6</f>
        <v>73515.420000000013</v>
      </c>
      <c r="J6" s="10"/>
      <c r="K6" s="11"/>
      <c r="L6" s="17">
        <f>F6+I6</f>
        <v>136510.42000000001</v>
      </c>
    </row>
    <row r="7" spans="1:12" ht="15" customHeight="1" x14ac:dyDescent="0.25">
      <c r="A7" s="8">
        <v>42149</v>
      </c>
      <c r="B7" s="18" t="s">
        <v>63</v>
      </c>
      <c r="C7" s="9" t="s">
        <v>64</v>
      </c>
      <c r="D7" s="32"/>
      <c r="E7" s="118">
        <v>1304</v>
      </c>
      <c r="F7" s="22">
        <f>F6+D7-E7</f>
        <v>61691</v>
      </c>
      <c r="G7" s="116"/>
      <c r="H7" s="20"/>
      <c r="I7" s="59">
        <v>73515.42</v>
      </c>
      <c r="J7" s="10"/>
      <c r="K7" s="11"/>
      <c r="L7" s="17">
        <f>F7+I7</f>
        <v>135206.41999999998</v>
      </c>
    </row>
    <row r="8" spans="1:12" ht="15" customHeight="1" x14ac:dyDescent="0.25">
      <c r="A8" s="8">
        <v>42149</v>
      </c>
      <c r="B8" s="18" t="s">
        <v>65</v>
      </c>
      <c r="C8" s="9" t="s">
        <v>66</v>
      </c>
      <c r="D8" s="32"/>
      <c r="E8" s="118">
        <v>3049</v>
      </c>
      <c r="F8" s="22">
        <f>F7+D8-E8</f>
        <v>58642</v>
      </c>
      <c r="G8" s="116"/>
      <c r="H8" s="20"/>
      <c r="I8" s="59">
        <v>73515.42</v>
      </c>
      <c r="J8" s="10"/>
      <c r="K8" s="11"/>
      <c r="L8" s="17">
        <f>F8+I8</f>
        <v>132157.41999999998</v>
      </c>
    </row>
    <row r="9" spans="1:12" ht="15" customHeight="1" x14ac:dyDescent="0.25">
      <c r="A9" s="8">
        <v>42150</v>
      </c>
      <c r="B9" s="18" t="s">
        <v>67</v>
      </c>
      <c r="C9" s="9" t="s">
        <v>68</v>
      </c>
      <c r="D9" s="32"/>
      <c r="E9" s="118">
        <v>4913</v>
      </c>
      <c r="F9" s="22">
        <f>F8+D9-E9</f>
        <v>53729</v>
      </c>
      <c r="G9" s="116"/>
      <c r="H9" s="20"/>
      <c r="I9" s="59">
        <v>73515.42</v>
      </c>
      <c r="J9" s="10"/>
      <c r="K9" s="11"/>
      <c r="L9" s="17">
        <f>F9+I9</f>
        <v>127244.42</v>
      </c>
    </row>
    <row r="10" spans="1:12" ht="15" customHeight="1" x14ac:dyDescent="0.25">
      <c r="A10" s="8">
        <v>42155</v>
      </c>
      <c r="B10" s="18" t="s">
        <v>119</v>
      </c>
      <c r="C10" s="9" t="s">
        <v>14</v>
      </c>
      <c r="D10" s="32"/>
      <c r="E10" s="118"/>
      <c r="F10" s="22">
        <f>F9+D10-E10</f>
        <v>53729</v>
      </c>
      <c r="G10" s="116">
        <v>0.51</v>
      </c>
      <c r="H10" s="20"/>
      <c r="I10" s="59">
        <f>I6+G10-H10</f>
        <v>73515.930000000008</v>
      </c>
      <c r="J10" s="10"/>
      <c r="K10" s="11"/>
      <c r="L10" s="17">
        <f t="shared" ref="L10:L11" si="0">F10+I10</f>
        <v>127244.93000000001</v>
      </c>
    </row>
    <row r="11" spans="1:12" ht="15" customHeight="1" x14ac:dyDescent="0.25">
      <c r="A11" s="8">
        <v>42155</v>
      </c>
      <c r="B11" s="18" t="s">
        <v>119</v>
      </c>
      <c r="C11" s="9" t="s">
        <v>20</v>
      </c>
      <c r="D11" s="32"/>
      <c r="E11" s="118"/>
      <c r="F11" s="22">
        <f t="shared" ref="F11" si="1">F10+D11-E11</f>
        <v>53729</v>
      </c>
      <c r="G11" s="116"/>
      <c r="H11" s="20"/>
      <c r="I11" s="59">
        <f t="shared" ref="I11" si="2">I10+G11-H11</f>
        <v>73515.930000000008</v>
      </c>
      <c r="J11" s="10"/>
      <c r="K11" s="11"/>
      <c r="L11" s="17">
        <f t="shared" si="0"/>
        <v>127244.93000000001</v>
      </c>
    </row>
    <row r="12" spans="1:12" ht="15" customHeight="1" x14ac:dyDescent="0.25">
      <c r="A12" s="24">
        <v>42155</v>
      </c>
      <c r="B12" s="25"/>
      <c r="C12" s="26" t="s">
        <v>13</v>
      </c>
      <c r="D12" s="34">
        <f>SUM(D5:D11)</f>
        <v>0</v>
      </c>
      <c r="E12" s="112">
        <f>SUM(E5:E11)</f>
        <v>12104</v>
      </c>
      <c r="F12" s="28">
        <f>F5+D12-E12</f>
        <v>53729</v>
      </c>
      <c r="G12" s="107">
        <f>SUM(G5:G11)</f>
        <v>0.51</v>
      </c>
      <c r="H12" s="29">
        <f>SUM(H5:H11)</f>
        <v>0</v>
      </c>
      <c r="I12" s="37">
        <f>I5+G12-H12</f>
        <v>73515.930000000008</v>
      </c>
      <c r="J12" s="27"/>
      <c r="K12" s="30"/>
      <c r="L12" s="31">
        <f>F12+I12</f>
        <v>127244.93000000001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B10" sqref="B10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42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6"/>
    </row>
    <row r="5" spans="1:12" ht="15" customHeight="1" x14ac:dyDescent="0.25">
      <c r="A5" s="8">
        <v>42156</v>
      </c>
      <c r="B5" s="18"/>
      <c r="C5" s="9" t="s">
        <v>70</v>
      </c>
      <c r="D5" s="32"/>
      <c r="E5" s="118"/>
      <c r="F5" s="22">
        <f>'Květen 2015'!$F$12</f>
        <v>53729</v>
      </c>
      <c r="G5" s="116"/>
      <c r="H5" s="20"/>
      <c r="I5" s="119">
        <f>'Květen 2015'!$I$12</f>
        <v>73515.930000000008</v>
      </c>
      <c r="J5" s="10"/>
      <c r="K5" s="11"/>
      <c r="L5" s="17">
        <f>'Květen 2015'!$L$12</f>
        <v>127244.93000000001</v>
      </c>
    </row>
    <row r="6" spans="1:12" ht="15" customHeight="1" x14ac:dyDescent="0.25">
      <c r="A6" s="8">
        <v>42158</v>
      </c>
      <c r="B6" s="18" t="s">
        <v>71</v>
      </c>
      <c r="C6" s="9" t="s">
        <v>72</v>
      </c>
      <c r="D6" s="32"/>
      <c r="E6" s="118"/>
      <c r="F6" s="22">
        <f>F5+D6-E6</f>
        <v>53729</v>
      </c>
      <c r="G6" s="116"/>
      <c r="H6" s="20">
        <v>2800</v>
      </c>
      <c r="I6" s="59">
        <f>I5+G6-H6</f>
        <v>70715.930000000008</v>
      </c>
      <c r="J6" s="10"/>
      <c r="K6" s="11"/>
      <c r="L6" s="17">
        <f>F6+I6</f>
        <v>124444.93000000001</v>
      </c>
    </row>
    <row r="7" spans="1:12" ht="15" customHeight="1" x14ac:dyDescent="0.25">
      <c r="A7" s="8">
        <v>42182</v>
      </c>
      <c r="B7" s="18" t="s">
        <v>15</v>
      </c>
      <c r="C7" s="9" t="s">
        <v>73</v>
      </c>
      <c r="D7" s="32"/>
      <c r="E7" s="118">
        <v>8361</v>
      </c>
      <c r="F7" s="22">
        <f>F6+D7-E7</f>
        <v>45368</v>
      </c>
      <c r="G7" s="116"/>
      <c r="H7" s="20"/>
      <c r="I7" s="59">
        <f>I6+G7-H7</f>
        <v>70715.930000000008</v>
      </c>
      <c r="J7" s="10"/>
      <c r="K7" s="11"/>
      <c r="L7" s="17">
        <f t="shared" ref="L7:L9" si="0">F7+I7</f>
        <v>116083.93000000001</v>
      </c>
    </row>
    <row r="8" spans="1:12" ht="15" customHeight="1" x14ac:dyDescent="0.25">
      <c r="A8" s="8">
        <v>42185</v>
      </c>
      <c r="B8" s="18" t="s">
        <v>71</v>
      </c>
      <c r="C8" s="9" t="s">
        <v>20</v>
      </c>
      <c r="D8" s="32"/>
      <c r="E8" s="118"/>
      <c r="F8" s="22">
        <f>F7+D8-E8</f>
        <v>45368</v>
      </c>
      <c r="G8" s="116"/>
      <c r="H8" s="20">
        <v>2</v>
      </c>
      <c r="I8" s="59">
        <f>I7+G8-H8</f>
        <v>70713.930000000008</v>
      </c>
      <c r="J8" s="10"/>
      <c r="K8" s="11"/>
      <c r="L8" s="17">
        <f t="shared" si="0"/>
        <v>116081.93000000001</v>
      </c>
    </row>
    <row r="9" spans="1:12" ht="15" customHeight="1" x14ac:dyDescent="0.25">
      <c r="A9" s="8">
        <v>42185</v>
      </c>
      <c r="B9" s="18" t="s">
        <v>71</v>
      </c>
      <c r="C9" s="9" t="s">
        <v>14</v>
      </c>
      <c r="D9" s="32"/>
      <c r="E9" s="118"/>
      <c r="F9" s="22">
        <f t="shared" ref="F9" si="1">F8+D9-E9</f>
        <v>45368</v>
      </c>
      <c r="G9" s="116">
        <v>0.48</v>
      </c>
      <c r="H9" s="20"/>
      <c r="I9" s="59">
        <f t="shared" ref="I9" si="2">I8+G9-H9</f>
        <v>70714.41</v>
      </c>
      <c r="J9" s="10"/>
      <c r="K9" s="11"/>
      <c r="L9" s="17">
        <f t="shared" si="0"/>
        <v>116082.41</v>
      </c>
    </row>
    <row r="10" spans="1:12" ht="15" customHeight="1" x14ac:dyDescent="0.25">
      <c r="A10" s="24">
        <v>42185</v>
      </c>
      <c r="B10" s="25"/>
      <c r="C10" s="26" t="s">
        <v>13</v>
      </c>
      <c r="D10" s="34">
        <f>SUM(D5:D9)</f>
        <v>0</v>
      </c>
      <c r="E10" s="112">
        <f>SUM(E5:E9)</f>
        <v>8361</v>
      </c>
      <c r="F10" s="28">
        <f>F5+D10-E10</f>
        <v>45368</v>
      </c>
      <c r="G10" s="107">
        <f>SUM(G5:G9)</f>
        <v>0.48</v>
      </c>
      <c r="H10" s="29">
        <f>SUM(H5:H9)</f>
        <v>2802</v>
      </c>
      <c r="I10" s="37">
        <f>I5+G10-H10</f>
        <v>70714.41</v>
      </c>
      <c r="J10" s="27">
        <f>SUM(J5:J9)</f>
        <v>0</v>
      </c>
      <c r="K10" s="30">
        <f>SUM(K5:K9)</f>
        <v>0</v>
      </c>
      <c r="L10" s="31">
        <f>F10+I10</f>
        <v>116082.41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opLeftCell="B1" workbookViewId="0">
      <selection activeCell="L11" sqref="L11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74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33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6"/>
    </row>
    <row r="5" spans="1:12" ht="15" customHeight="1" x14ac:dyDescent="0.25">
      <c r="A5" s="8">
        <v>42186</v>
      </c>
      <c r="B5" s="18"/>
      <c r="C5" s="9" t="s">
        <v>75</v>
      </c>
      <c r="D5" s="32"/>
      <c r="E5" s="118"/>
      <c r="F5" s="114">
        <f>'Červen 2015'!$F$10</f>
        <v>45368</v>
      </c>
      <c r="G5" s="116"/>
      <c r="H5" s="20"/>
      <c r="I5" s="9">
        <f>'Červen 2015'!$I$10</f>
        <v>70714.41</v>
      </c>
      <c r="J5" s="10"/>
      <c r="K5" s="11"/>
      <c r="L5" s="17">
        <f>'Červen 2015'!$L$10</f>
        <v>116082.41</v>
      </c>
    </row>
    <row r="6" spans="1:12" ht="15" customHeight="1" x14ac:dyDescent="0.25">
      <c r="A6" s="8">
        <v>42205</v>
      </c>
      <c r="B6" s="18" t="s">
        <v>120</v>
      </c>
      <c r="C6" s="9" t="s">
        <v>121</v>
      </c>
      <c r="D6" s="32">
        <v>12840</v>
      </c>
      <c r="E6" s="118"/>
      <c r="F6" s="114">
        <f>F5+D6-E6</f>
        <v>58208</v>
      </c>
      <c r="G6" s="116"/>
      <c r="H6" s="20"/>
      <c r="I6" s="9"/>
      <c r="J6" s="10"/>
      <c r="K6" s="11"/>
      <c r="L6" s="17"/>
    </row>
    <row r="7" spans="1:12" ht="15" customHeight="1" x14ac:dyDescent="0.25">
      <c r="A7" s="8">
        <v>42206</v>
      </c>
      <c r="B7" s="18" t="s">
        <v>77</v>
      </c>
      <c r="C7" s="66" t="s">
        <v>78</v>
      </c>
      <c r="D7" s="32"/>
      <c r="E7" s="118">
        <v>48000</v>
      </c>
      <c r="F7" s="114">
        <f>F6+D7-E7</f>
        <v>10208</v>
      </c>
      <c r="G7" s="116">
        <v>48000</v>
      </c>
      <c r="H7" s="20"/>
      <c r="I7" s="59">
        <f>I5+G7-H7</f>
        <v>118714.41</v>
      </c>
      <c r="J7" s="10"/>
      <c r="K7" s="11"/>
      <c r="L7" s="17">
        <f>F7+I7</f>
        <v>128922.41</v>
      </c>
    </row>
    <row r="8" spans="1:12" ht="15" customHeight="1" x14ac:dyDescent="0.25">
      <c r="A8" s="8">
        <v>42212</v>
      </c>
      <c r="B8" s="18" t="s">
        <v>16</v>
      </c>
      <c r="C8" s="9" t="s">
        <v>79</v>
      </c>
      <c r="D8" s="32"/>
      <c r="E8" s="118">
        <v>494</v>
      </c>
      <c r="F8" s="114">
        <f t="shared" ref="F8:F10" si="0">F7+D8-E8</f>
        <v>9714</v>
      </c>
      <c r="G8" s="116"/>
      <c r="H8" s="20"/>
      <c r="I8" s="59">
        <f t="shared" ref="I8:I10" si="1">I7+G8-H8</f>
        <v>118714.41</v>
      </c>
      <c r="J8" s="10"/>
      <c r="K8" s="11"/>
      <c r="L8" s="17">
        <f>F8+I8</f>
        <v>128428.41</v>
      </c>
    </row>
    <row r="9" spans="1:12" ht="15" customHeight="1" x14ac:dyDescent="0.25">
      <c r="A9" s="8">
        <v>42210</v>
      </c>
      <c r="B9" s="18" t="s">
        <v>77</v>
      </c>
      <c r="C9" s="9" t="s">
        <v>76</v>
      </c>
      <c r="D9" s="32"/>
      <c r="E9" s="118"/>
      <c r="F9" s="114">
        <f>F8+D9-E9</f>
        <v>9714</v>
      </c>
      <c r="G9" s="116"/>
      <c r="H9" s="20">
        <v>20</v>
      </c>
      <c r="I9" s="59">
        <f>I8+G9-H9</f>
        <v>118694.41</v>
      </c>
      <c r="J9" s="10"/>
      <c r="K9" s="11"/>
      <c r="L9" s="17">
        <f t="shared" ref="L9" si="2">F9+I9</f>
        <v>128408.41</v>
      </c>
    </row>
    <row r="10" spans="1:12" ht="15" customHeight="1" x14ac:dyDescent="0.25">
      <c r="A10" s="8">
        <v>42216</v>
      </c>
      <c r="B10" s="18" t="s">
        <v>77</v>
      </c>
      <c r="C10" s="9" t="s">
        <v>14</v>
      </c>
      <c r="D10" s="32"/>
      <c r="E10" s="118"/>
      <c r="F10" s="114">
        <f t="shared" si="0"/>
        <v>9714</v>
      </c>
      <c r="G10" s="116">
        <v>0.6</v>
      </c>
      <c r="H10" s="20"/>
      <c r="I10" s="59">
        <f t="shared" si="1"/>
        <v>118695.01000000001</v>
      </c>
      <c r="J10" s="10"/>
      <c r="K10" s="11"/>
      <c r="L10" s="17">
        <f>F10+I10</f>
        <v>128409.01000000001</v>
      </c>
    </row>
    <row r="11" spans="1:12" ht="15" customHeight="1" x14ac:dyDescent="0.25">
      <c r="A11" s="24">
        <v>42216</v>
      </c>
      <c r="B11" s="25"/>
      <c r="C11" s="26" t="s">
        <v>13</v>
      </c>
      <c r="D11" s="34">
        <f>SUM(D5:D10)</f>
        <v>12840</v>
      </c>
      <c r="E11" s="112">
        <f>SUM(E5:E10)</f>
        <v>48494</v>
      </c>
      <c r="F11" s="105">
        <f>F5+D11-E11</f>
        <v>9714</v>
      </c>
      <c r="G11" s="107">
        <f>SUM(G5:G10)</f>
        <v>48000.6</v>
      </c>
      <c r="H11" s="29">
        <f>SUM(H5:H10)</f>
        <v>20</v>
      </c>
      <c r="I11" s="37">
        <f>I5+G11-H11</f>
        <v>118695.01000000001</v>
      </c>
      <c r="J11" s="27">
        <f>SUM(J5:J10)</f>
        <v>0</v>
      </c>
      <c r="K11" s="30">
        <f>SUM(K5:K10)</f>
        <v>0</v>
      </c>
      <c r="L11" s="31">
        <f>F11+I11</f>
        <v>128409.01000000001</v>
      </c>
    </row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A9" sqref="A9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30.75" customHeight="1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6"/>
    </row>
    <row r="5" spans="1:12" ht="15" customHeight="1" x14ac:dyDescent="0.25">
      <c r="A5" s="8">
        <v>42217</v>
      </c>
      <c r="B5" s="18"/>
      <c r="C5" s="9" t="s">
        <v>81</v>
      </c>
      <c r="D5" s="32"/>
      <c r="E5" s="118"/>
      <c r="F5" s="114">
        <f>'Červenec 2015'!$F$11</f>
        <v>9714</v>
      </c>
      <c r="G5" s="116"/>
      <c r="H5" s="20"/>
      <c r="I5" s="9">
        <f>'Červenec 2015'!$I$11</f>
        <v>118695.01000000001</v>
      </c>
      <c r="J5" s="10"/>
      <c r="K5" s="11"/>
      <c r="L5" s="17">
        <f>'Červenec 2015'!$L$11</f>
        <v>128409.01000000001</v>
      </c>
    </row>
    <row r="6" spans="1:12" ht="15" customHeight="1" x14ac:dyDescent="0.25">
      <c r="A6" s="8">
        <v>42235</v>
      </c>
      <c r="B6" s="18" t="s">
        <v>17</v>
      </c>
      <c r="C6" s="9" t="s">
        <v>82</v>
      </c>
      <c r="D6" s="32"/>
      <c r="E6" s="118">
        <v>1898</v>
      </c>
      <c r="F6" s="114">
        <f>F5+D6-E6</f>
        <v>7816</v>
      </c>
      <c r="G6" s="116"/>
      <c r="H6" s="20"/>
      <c r="I6" s="59">
        <f>I5+G6-H6</f>
        <v>118695.01000000001</v>
      </c>
      <c r="J6" s="10"/>
      <c r="K6" s="11"/>
      <c r="L6" s="17">
        <f>F6+I6</f>
        <v>126511.01000000001</v>
      </c>
    </row>
    <row r="7" spans="1:12" ht="15" customHeight="1" x14ac:dyDescent="0.25">
      <c r="A7" s="8">
        <v>42247</v>
      </c>
      <c r="B7" s="18" t="s">
        <v>114</v>
      </c>
      <c r="C7" s="9" t="s">
        <v>14</v>
      </c>
      <c r="D7" s="32"/>
      <c r="E7" s="118"/>
      <c r="F7" s="114">
        <f>F6+D7-E7</f>
        <v>7816</v>
      </c>
      <c r="G7" s="116">
        <v>0.83</v>
      </c>
      <c r="H7" s="20"/>
      <c r="I7" s="59">
        <f>I6+G7-H7</f>
        <v>118695.84000000001</v>
      </c>
      <c r="J7" s="10"/>
      <c r="K7" s="11"/>
      <c r="L7" s="17">
        <f t="shared" ref="L7" si="0">F7+I7</f>
        <v>126511.84000000001</v>
      </c>
    </row>
    <row r="8" spans="1:12" ht="15" customHeight="1" x14ac:dyDescent="0.25">
      <c r="A8" s="8">
        <v>42247</v>
      </c>
      <c r="B8" s="25"/>
      <c r="C8" s="26" t="s">
        <v>13</v>
      </c>
      <c r="D8" s="34">
        <f>SUM(D5:D7)</f>
        <v>0</v>
      </c>
      <c r="E8" s="112">
        <f>SUM(E5:E7)</f>
        <v>1898</v>
      </c>
      <c r="F8" s="105">
        <f>F5+D8-E8</f>
        <v>7816</v>
      </c>
      <c r="G8" s="27">
        <f>SUM(G5:G7)</f>
        <v>0.83</v>
      </c>
      <c r="H8" s="29">
        <f>SUM(H5:H7)</f>
        <v>0</v>
      </c>
      <c r="I8" s="37">
        <f>I5+G8-H8</f>
        <v>118695.84000000001</v>
      </c>
      <c r="J8" s="27">
        <f>SUM(J5:J7)</f>
        <v>0</v>
      </c>
      <c r="K8" s="30">
        <f>SUM(K5:K7)</f>
        <v>0</v>
      </c>
      <c r="L8" s="31">
        <f>F8+I8</f>
        <v>126511.84000000001</v>
      </c>
    </row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ht="15" customHeight="1" x14ac:dyDescent="0.25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J7" sqref="J7"/>
    </sheetView>
  </sheetViews>
  <sheetFormatPr defaultRowHeight="15" x14ac:dyDescent="0.25"/>
  <cols>
    <col min="1" max="1" width="12.7109375" customWidth="1"/>
    <col min="2" max="2" width="9.7109375" customWidth="1"/>
    <col min="3" max="3" width="36.7109375" customWidth="1"/>
    <col min="4" max="12" width="12.7109375" customWidth="1"/>
  </cols>
  <sheetData>
    <row r="1" spans="1:12" x14ac:dyDescent="0.25">
      <c r="A1" s="123" t="s">
        <v>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2" ht="15.75" thickBot="1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x14ac:dyDescent="0.25">
      <c r="A3" s="135" t="s">
        <v>0</v>
      </c>
      <c r="B3" s="133" t="s">
        <v>4</v>
      </c>
      <c r="C3" s="131" t="s">
        <v>5</v>
      </c>
      <c r="D3" s="127" t="s">
        <v>7</v>
      </c>
      <c r="E3" s="128"/>
      <c r="F3" s="129"/>
      <c r="G3" s="127" t="s">
        <v>8</v>
      </c>
      <c r="H3" s="128"/>
      <c r="I3" s="130"/>
      <c r="J3" s="127" t="s">
        <v>9</v>
      </c>
      <c r="K3" s="129"/>
      <c r="L3" s="125" t="s">
        <v>10</v>
      </c>
    </row>
    <row r="4" spans="1:12" ht="15.75" thickBot="1" x14ac:dyDescent="0.3">
      <c r="A4" s="136"/>
      <c r="B4" s="134"/>
      <c r="C4" s="132"/>
      <c r="D4" s="2" t="s">
        <v>1</v>
      </c>
      <c r="E4" s="3" t="s">
        <v>2</v>
      </c>
      <c r="F4" s="70" t="s">
        <v>3</v>
      </c>
      <c r="G4" s="57" t="s">
        <v>6</v>
      </c>
      <c r="H4" s="6" t="s">
        <v>2</v>
      </c>
      <c r="I4" s="16" t="s">
        <v>3</v>
      </c>
      <c r="J4" s="56" t="s">
        <v>1</v>
      </c>
      <c r="K4" s="7" t="s">
        <v>2</v>
      </c>
      <c r="L4" s="126"/>
    </row>
    <row r="5" spans="1:12" x14ac:dyDescent="0.25">
      <c r="A5" s="8">
        <v>42248</v>
      </c>
      <c r="B5" s="18"/>
      <c r="C5" s="9" t="s">
        <v>84</v>
      </c>
      <c r="D5" s="32"/>
      <c r="E5" s="118"/>
      <c r="F5" s="120">
        <f>'Srpen 2015'!F8</f>
        <v>7816</v>
      </c>
      <c r="G5" s="111"/>
      <c r="H5" s="20"/>
      <c r="I5" s="119">
        <f>'Srpen 2015'!I8</f>
        <v>118695.84000000001</v>
      </c>
      <c r="J5" s="71"/>
      <c r="K5" s="11"/>
      <c r="L5" s="17">
        <f>'Srpen 2015'!L8</f>
        <v>126511.84000000001</v>
      </c>
    </row>
    <row r="6" spans="1:12" x14ac:dyDescent="0.25">
      <c r="A6" s="8">
        <v>42248</v>
      </c>
      <c r="B6" s="18" t="s">
        <v>85</v>
      </c>
      <c r="C6" s="9" t="s">
        <v>23</v>
      </c>
      <c r="D6" s="32"/>
      <c r="E6" s="118"/>
      <c r="F6" s="94">
        <f>F5+D6-E6</f>
        <v>7816</v>
      </c>
      <c r="G6" s="111"/>
      <c r="H6" s="20">
        <v>13616</v>
      </c>
      <c r="I6" s="59">
        <f>I5+G6-H6</f>
        <v>105079.84000000001</v>
      </c>
      <c r="J6" s="71"/>
      <c r="K6" s="11"/>
      <c r="L6" s="17">
        <f>F6+I6</f>
        <v>112895.84000000001</v>
      </c>
    </row>
    <row r="7" spans="1:12" x14ac:dyDescent="0.25">
      <c r="A7" s="8">
        <v>42249</v>
      </c>
      <c r="B7" s="18" t="s">
        <v>18</v>
      </c>
      <c r="C7" s="9" t="s">
        <v>86</v>
      </c>
      <c r="D7" s="32"/>
      <c r="E7" s="118">
        <v>2546</v>
      </c>
      <c r="F7" s="94">
        <f>F6+D7-E7</f>
        <v>5270</v>
      </c>
      <c r="G7" s="120"/>
      <c r="H7" s="20"/>
      <c r="I7" s="59">
        <f t="shared" ref="I7:I10" si="0">I6+G7-H7</f>
        <v>105079.84000000001</v>
      </c>
      <c r="J7" s="95"/>
      <c r="K7" s="11"/>
      <c r="L7" s="17">
        <f t="shared" ref="L7:L11" si="1">F7+I7</f>
        <v>110349.84000000001</v>
      </c>
    </row>
    <row r="8" spans="1:12" x14ac:dyDescent="0.25">
      <c r="A8" s="8">
        <v>42261</v>
      </c>
      <c r="B8" s="18" t="s">
        <v>19</v>
      </c>
      <c r="C8" s="9" t="s">
        <v>87</v>
      </c>
      <c r="D8" s="32"/>
      <c r="E8" s="118">
        <v>258</v>
      </c>
      <c r="F8" s="94">
        <f t="shared" ref="F8:F10" si="2">F7+D8-E8</f>
        <v>5012</v>
      </c>
      <c r="G8" s="111"/>
      <c r="H8" s="20"/>
      <c r="I8" s="59">
        <f t="shared" si="0"/>
        <v>105079.84000000001</v>
      </c>
      <c r="J8" s="71"/>
      <c r="K8" s="11"/>
      <c r="L8" s="17">
        <f t="shared" si="1"/>
        <v>110091.84000000001</v>
      </c>
    </row>
    <row r="9" spans="1:12" x14ac:dyDescent="0.25">
      <c r="A9" s="8">
        <v>42277</v>
      </c>
      <c r="B9" s="18" t="s">
        <v>85</v>
      </c>
      <c r="C9" s="9" t="s">
        <v>24</v>
      </c>
      <c r="D9" s="32"/>
      <c r="E9" s="118"/>
      <c r="F9" s="94">
        <f>F8+D9-E9</f>
        <v>5012</v>
      </c>
      <c r="G9" s="111"/>
      <c r="H9" s="20">
        <v>2</v>
      </c>
      <c r="I9" s="59">
        <f>I8+G9-H9</f>
        <v>105077.84000000001</v>
      </c>
      <c r="J9" s="71"/>
      <c r="K9" s="11"/>
      <c r="L9" s="17">
        <f t="shared" si="1"/>
        <v>110089.84000000001</v>
      </c>
    </row>
    <row r="10" spans="1:12" x14ac:dyDescent="0.25">
      <c r="A10" s="8">
        <v>42277</v>
      </c>
      <c r="B10" s="18" t="s">
        <v>85</v>
      </c>
      <c r="C10" s="9" t="s">
        <v>14</v>
      </c>
      <c r="D10" s="32"/>
      <c r="E10" s="118"/>
      <c r="F10" s="94">
        <f t="shared" si="2"/>
        <v>5012</v>
      </c>
      <c r="G10" s="113">
        <v>0.71</v>
      </c>
      <c r="H10" s="20"/>
      <c r="I10" s="59">
        <f t="shared" si="0"/>
        <v>105078.55000000002</v>
      </c>
      <c r="J10" s="71"/>
      <c r="K10" s="11"/>
      <c r="L10" s="17">
        <f t="shared" si="1"/>
        <v>110090.55000000002</v>
      </c>
    </row>
    <row r="11" spans="1:12" x14ac:dyDescent="0.25">
      <c r="A11" s="8">
        <v>42277</v>
      </c>
      <c r="B11" s="25"/>
      <c r="C11" s="26" t="s">
        <v>13</v>
      </c>
      <c r="D11" s="34">
        <f>SUM(D5:D10)</f>
        <v>0</v>
      </c>
      <c r="E11" s="112">
        <f>SUM(E5:E10)</f>
        <v>2804</v>
      </c>
      <c r="F11" s="94">
        <f>F5+D11-E11</f>
        <v>5012</v>
      </c>
      <c r="G11" s="121">
        <f>SUM(G5:G10)</f>
        <v>0.71</v>
      </c>
      <c r="H11" s="29">
        <f>SUM(H5:H10)</f>
        <v>13618</v>
      </c>
      <c r="I11" s="37">
        <f>I5+G11-H11</f>
        <v>105078.55000000002</v>
      </c>
      <c r="J11" s="51">
        <f>SUM(J5:J5)</f>
        <v>0</v>
      </c>
      <c r="K11" s="30">
        <f>SUM(K5:K5)</f>
        <v>0</v>
      </c>
      <c r="L11" s="17">
        <f t="shared" si="1"/>
        <v>110090.55000000002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2015</vt:lpstr>
      <vt:lpstr>Únor 2015</vt:lpstr>
      <vt:lpstr>Březen 2015</vt:lpstr>
      <vt:lpstr>Duben 2015</vt:lpstr>
      <vt:lpstr>Květen 2015</vt:lpstr>
      <vt:lpstr>Červen 2015</vt:lpstr>
      <vt:lpstr>Červenec 2015</vt:lpstr>
      <vt:lpstr>Srpen 2015</vt:lpstr>
      <vt:lpstr>Září 2015</vt:lpstr>
      <vt:lpstr>Říjen 2015</vt:lpstr>
      <vt:lpstr>Listopad 2015</vt:lpstr>
      <vt:lpstr>Prosinec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ZS-Vrbatky-4a</dc:creator>
  <cp:lastModifiedBy>Jana Tajovská</cp:lastModifiedBy>
  <cp:lastPrinted>2016-10-05T13:01:26Z</cp:lastPrinted>
  <dcterms:created xsi:type="dcterms:W3CDTF">2013-03-19T21:22:10Z</dcterms:created>
  <dcterms:modified xsi:type="dcterms:W3CDTF">2016-10-05T13:02:44Z</dcterms:modified>
</cp:coreProperties>
</file>