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Účetnictví\"/>
    </mc:Choice>
  </mc:AlternateContent>
  <xr:revisionPtr revIDLastSave="0" documentId="13_ncr:1_{DBAB1149-FE33-4AD5-B8C2-7E87CB52D099}" xr6:coauthVersionLast="47" xr6:coauthVersionMax="47" xr10:uidLastSave="{00000000-0000-0000-0000-000000000000}"/>
  <bookViews>
    <workbookView xWindow="-108" yWindow="-108" windowWidth="23256" windowHeight="12576" firstSheet="5" activeTab="11" xr2:uid="{00000000-000D-0000-FFFF-FFFF00000000}"/>
  </bookViews>
  <sheets>
    <sheet name="Leden 2021" sheetId="1" r:id="rId1"/>
    <sheet name="Únor 2021" sheetId="2" r:id="rId2"/>
    <sheet name="Březen 2021" sheetId="3" r:id="rId3"/>
    <sheet name="Duben 2021" sheetId="4" r:id="rId4"/>
    <sheet name="Květen 2021" sheetId="5" r:id="rId5"/>
    <sheet name="Červen 2021" sheetId="6" r:id="rId6"/>
    <sheet name="Červenec 2021" sheetId="7" r:id="rId7"/>
    <sheet name="Srpen 2021" sheetId="8" r:id="rId8"/>
    <sheet name="Září 2021" sheetId="9" r:id="rId9"/>
    <sheet name="Říjen 2021" sheetId="10" r:id="rId10"/>
    <sheet name="Listopad 2021" sheetId="11" r:id="rId11"/>
    <sheet name="Prosinec 2021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8" l="1"/>
  <c r="I7" i="8"/>
  <c r="F8" i="8"/>
  <c r="F7" i="8"/>
  <c r="F12" i="6"/>
  <c r="F10" i="1"/>
  <c r="F8" i="1"/>
  <c r="D7" i="11"/>
  <c r="I14" i="6"/>
  <c r="I10" i="6"/>
  <c r="H14" i="6"/>
  <c r="I6" i="5"/>
  <c r="I6" i="4"/>
  <c r="I6" i="3"/>
  <c r="I6" i="2"/>
  <c r="I8" i="1"/>
  <c r="I6" i="1"/>
  <c r="I7" i="1" s="1"/>
  <c r="F6" i="1"/>
  <c r="L6" i="1" s="1"/>
  <c r="F7" i="1" l="1"/>
  <c r="L7" i="1" s="1"/>
  <c r="J6" i="10"/>
  <c r="F9" i="1" l="1"/>
  <c r="E7" i="2"/>
  <c r="F6" i="10" l="1"/>
  <c r="D7" i="2" l="1"/>
  <c r="H10" i="1"/>
  <c r="E10" i="1"/>
  <c r="D10" i="1"/>
  <c r="L5" i="1"/>
  <c r="I9" i="1" l="1"/>
  <c r="L9" i="1" s="1"/>
  <c r="L8" i="1"/>
  <c r="K10" i="12" l="1"/>
  <c r="J10" i="12"/>
  <c r="H10" i="12"/>
  <c r="G10" i="12"/>
  <c r="E10" i="12"/>
  <c r="D10" i="12"/>
  <c r="K7" i="11"/>
  <c r="J7" i="11"/>
  <c r="H7" i="11"/>
  <c r="G7" i="11"/>
  <c r="E7" i="11"/>
  <c r="M6" i="10"/>
  <c r="L6" i="10"/>
  <c r="H8" i="9"/>
  <c r="G8" i="9"/>
  <c r="E8" i="9"/>
  <c r="D8" i="9"/>
  <c r="K9" i="8"/>
  <c r="J9" i="8"/>
  <c r="H9" i="8"/>
  <c r="E9" i="8"/>
  <c r="D9" i="8"/>
  <c r="G9" i="8"/>
  <c r="K8" i="9"/>
  <c r="J8" i="9"/>
  <c r="D6" i="7" l="1"/>
  <c r="E6" i="7"/>
  <c r="G6" i="7"/>
  <c r="H6" i="7"/>
  <c r="K6" i="7"/>
  <c r="J6" i="7"/>
  <c r="K14" i="6"/>
  <c r="J14" i="6"/>
  <c r="E14" i="6"/>
  <c r="D14" i="6"/>
  <c r="H7" i="5"/>
  <c r="G7" i="5"/>
  <c r="E7" i="5"/>
  <c r="D7" i="5"/>
  <c r="H8" i="4"/>
  <c r="G8" i="4"/>
  <c r="K8" i="4"/>
  <c r="E8" i="4"/>
  <c r="D8" i="4"/>
  <c r="J8" i="3"/>
  <c r="K7" i="2"/>
  <c r="J7" i="2"/>
  <c r="H8" i="3"/>
  <c r="G8" i="3"/>
  <c r="D8" i="3"/>
  <c r="E8" i="3"/>
  <c r="G7" i="2"/>
  <c r="G10" i="1" l="1"/>
  <c r="I10" i="1" s="1"/>
  <c r="I5" i="2" l="1"/>
  <c r="I7" i="2" l="1"/>
  <c r="I5" i="3" s="1"/>
  <c r="I8" i="3" s="1"/>
  <c r="I5" i="4" s="1"/>
  <c r="I7" i="4" l="1"/>
  <c r="I7" i="3"/>
  <c r="I8" i="4"/>
  <c r="I5" i="5" s="1"/>
  <c r="I7" i="5" l="1"/>
  <c r="I5" i="6" s="1"/>
  <c r="I6" i="6" l="1"/>
  <c r="I7" i="6" s="1"/>
  <c r="I8" i="6" s="1"/>
  <c r="I9" i="6" s="1"/>
  <c r="I11" i="6" l="1"/>
  <c r="I12" i="6" l="1"/>
  <c r="I13" i="6" l="1"/>
  <c r="I5" i="7" s="1"/>
  <c r="F5" i="2"/>
  <c r="F7" i="2" l="1"/>
  <c r="F6" i="2"/>
  <c r="I6" i="7"/>
  <c r="I5" i="8" s="1"/>
  <c r="I6" i="8" s="1"/>
  <c r="I8" i="8" s="1"/>
  <c r="L10" i="1"/>
  <c r="L5" i="2" s="1"/>
  <c r="I9" i="8" l="1"/>
  <c r="I5" i="9" s="1"/>
  <c r="L7" i="2"/>
  <c r="L5" i="3" s="1"/>
  <c r="F5" i="3"/>
  <c r="F6" i="3" s="1"/>
  <c r="I8" i="9" l="1"/>
  <c r="K5" i="10" s="1"/>
  <c r="I6" i="9"/>
  <c r="I7" i="9"/>
  <c r="K6" i="10"/>
  <c r="I5" i="11" s="1"/>
  <c r="I6" i="11" s="1"/>
  <c r="L6" i="3"/>
  <c r="F7" i="3"/>
  <c r="L7" i="3" s="1"/>
  <c r="F8" i="3"/>
  <c r="I7" i="11" l="1"/>
  <c r="I5" i="12" s="1"/>
  <c r="I7" i="12" s="1"/>
  <c r="L8" i="3"/>
  <c r="L5" i="4" s="1"/>
  <c r="F5" i="4"/>
  <c r="F6" i="4" s="1"/>
  <c r="L6" i="4" s="1"/>
  <c r="I6" i="12" l="1"/>
  <c r="I10" i="12"/>
  <c r="I9" i="12"/>
  <c r="I8" i="12"/>
  <c r="F7" i="4"/>
  <c r="F8" i="4"/>
  <c r="L8" i="4" l="1"/>
  <c r="L5" i="5" s="1"/>
  <c r="F5" i="5"/>
  <c r="F6" i="5" s="1"/>
  <c r="F7" i="5" l="1"/>
  <c r="F5" i="6" s="1"/>
  <c r="F6" i="6" l="1"/>
  <c r="F7" i="6" s="1"/>
  <c r="F8" i="6" s="1"/>
  <c r="L7" i="5"/>
  <c r="L5" i="6" s="1"/>
  <c r="F14" i="6"/>
  <c r="F9" i="6" l="1"/>
  <c r="F10" i="6" s="1"/>
  <c r="L8" i="6"/>
  <c r="L6" i="5"/>
  <c r="L6" i="2"/>
  <c r="L14" i="6"/>
  <c r="L5" i="7" s="1"/>
  <c r="F5" i="7"/>
  <c r="F11" i="6" l="1"/>
  <c r="L11" i="6" s="1"/>
  <c r="L10" i="6"/>
  <c r="L9" i="6"/>
  <c r="L7" i="4"/>
  <c r="F6" i="7"/>
  <c r="L6" i="7" l="1"/>
  <c r="F5" i="8"/>
  <c r="F6" i="8" l="1"/>
  <c r="F9" i="8"/>
  <c r="L5" i="8"/>
  <c r="F5" i="9" l="1"/>
  <c r="F8" i="9" l="1"/>
  <c r="F6" i="9"/>
  <c r="F7" i="9" s="1"/>
  <c r="L6" i="8"/>
  <c r="L9" i="8"/>
  <c r="L5" i="9" s="1"/>
  <c r="L8" i="8" l="1"/>
  <c r="L6" i="9" l="1"/>
  <c r="L7" i="9" l="1"/>
  <c r="L8" i="9" l="1"/>
  <c r="H5" i="10"/>
  <c r="L6" i="6"/>
  <c r="H6" i="10" l="1"/>
  <c r="L7" i="6"/>
  <c r="N6" i="10" l="1"/>
  <c r="L5" i="11" s="1"/>
  <c r="F5" i="11" l="1"/>
  <c r="F7" i="11" s="1"/>
  <c r="N5" i="10"/>
  <c r="F6" i="11" l="1"/>
  <c r="F13" i="6" l="1"/>
  <c r="L13" i="6" s="1"/>
  <c r="L12" i="6"/>
  <c r="L7" i="11" l="1"/>
  <c r="L5" i="12" s="1"/>
  <c r="F5" i="12"/>
  <c r="F6" i="12" s="1"/>
  <c r="F7" i="12" l="1"/>
  <c r="F8" i="12" s="1"/>
  <c r="L6" i="12"/>
  <c r="F10" i="12"/>
  <c r="L10" i="12" s="1"/>
  <c r="F9" i="12" l="1"/>
  <c r="L8" i="12"/>
  <c r="L7" i="12"/>
  <c r="L9" i="12" l="1"/>
</calcChain>
</file>

<file path=xl/sharedStrings.xml><?xml version="1.0" encoding="utf-8"?>
<sst xmlns="http://schemas.openxmlformats.org/spreadsheetml/2006/main" count="273" uniqueCount="78">
  <si>
    <t>Datum</t>
  </si>
  <si>
    <t>Příjem</t>
  </si>
  <si>
    <t>Výdej</t>
  </si>
  <si>
    <t>Zůstatek</t>
  </si>
  <si>
    <t>Doklad</t>
  </si>
  <si>
    <t>Účel platby</t>
  </si>
  <si>
    <t xml:space="preserve">Příjem </t>
  </si>
  <si>
    <t>Pokladna</t>
  </si>
  <si>
    <t>Běžný účet</t>
  </si>
  <si>
    <t>Průběžné položky</t>
  </si>
  <si>
    <t>Konečný zůstatek</t>
  </si>
  <si>
    <t>souhrn příjmů a výdajů</t>
  </si>
  <si>
    <t>zúčtování kladných úroků</t>
  </si>
  <si>
    <t>za vedení účtu, výpisy a trans.</t>
  </si>
  <si>
    <t>poplatek za vedení účtu</t>
  </si>
  <si>
    <t>poplatek v bance</t>
  </si>
  <si>
    <t>VPD 1</t>
  </si>
  <si>
    <t>VPD 3</t>
  </si>
  <si>
    <t>VPD 2</t>
  </si>
  <si>
    <t>VPD 4</t>
  </si>
  <si>
    <t>.0</t>
  </si>
  <si>
    <t>PPD 4</t>
  </si>
  <si>
    <t>PENĚŽNÍ DENÍK Prosinec 2021</t>
  </si>
  <si>
    <t>PENĚŽNÍ DENÍK Listopad 2021</t>
  </si>
  <si>
    <t>PENĚŽNÍ DENÍK Říjen 2021</t>
  </si>
  <si>
    <t>PENĚŽNÍ DENÍK Září 2021</t>
  </si>
  <si>
    <t>PENĚŽNÍ DENÍK Srpen 2021</t>
  </si>
  <si>
    <t>PENĚŽNÍ DENÍK Červenec 2021</t>
  </si>
  <si>
    <t>PENĚŽNÍ DENÍK Červen 2021</t>
  </si>
  <si>
    <t>PENĚŽNÍ DENÍK Květen 2021</t>
  </si>
  <si>
    <t>PENĚŽNÍ DENÍK Duben 2021</t>
  </si>
  <si>
    <t>PENĚŽNÍ DENÍK Březen 2021</t>
  </si>
  <si>
    <t>PENĚŽNÍ DENÍK  Únor 2021</t>
  </si>
  <si>
    <t>PENĚŽNÍ DENÍK Leden 2021</t>
  </si>
  <si>
    <t>2021/1</t>
  </si>
  <si>
    <t>knihovna Vrbátky</t>
  </si>
  <si>
    <t>zůstatek z dubna 2021</t>
  </si>
  <si>
    <t>2021/5</t>
  </si>
  <si>
    <t>2021/6</t>
  </si>
  <si>
    <t>razítko KPŠ</t>
  </si>
  <si>
    <t>PPD1</t>
  </si>
  <si>
    <t>sběr papíru</t>
  </si>
  <si>
    <t>akce s příspěvkem KPŠ leden až červen</t>
  </si>
  <si>
    <t>PPD2</t>
  </si>
  <si>
    <t>prodej obalů</t>
  </si>
  <si>
    <t>2/2021</t>
  </si>
  <si>
    <t>2021/3</t>
  </si>
  <si>
    <t>2021/4</t>
  </si>
  <si>
    <t>šerpy pro předškoláky</t>
  </si>
  <si>
    <t>fotoknihy pro deváťáky</t>
  </si>
  <si>
    <t>papírnictví - obaly</t>
  </si>
  <si>
    <t>VPD 5</t>
  </si>
  <si>
    <t>párkovač</t>
  </si>
  <si>
    <t>VPD 6</t>
  </si>
  <si>
    <t>balíčky bonbóny pro 1.třídu</t>
  </si>
  <si>
    <t>9/2021</t>
  </si>
  <si>
    <t>zůstatek ze září 2021</t>
  </si>
  <si>
    <t>zůstatek ze srpna 2021</t>
  </si>
  <si>
    <t>PPD 3</t>
  </si>
  <si>
    <t>zůstatek z listopadu 2021</t>
  </si>
  <si>
    <t>VPD 7</t>
  </si>
  <si>
    <t>mikuláš školka</t>
  </si>
  <si>
    <t>VPD 8</t>
  </si>
  <si>
    <t>akce s příspěvkem od KPŠ 9-12/2021</t>
  </si>
  <si>
    <t>příspěvky do KPŠ 2021/2022</t>
  </si>
  <si>
    <t>PPD 5</t>
  </si>
  <si>
    <t>příspěvky do KPŠ - školka</t>
  </si>
  <si>
    <t>zůstatek ze října 2021</t>
  </si>
  <si>
    <t>zůstatek z července 2021</t>
  </si>
  <si>
    <t>zůstatek z května 2021</t>
  </si>
  <si>
    <t>převod zůstatků z 31.12.2020</t>
  </si>
  <si>
    <t>pomůcky MŠ - 2021</t>
  </si>
  <si>
    <t>zůstatek z měsíce ledna 2021</t>
  </si>
  <si>
    <t>zůstatek z února 2021</t>
  </si>
  <si>
    <t>zůstatek z března 2021</t>
  </si>
  <si>
    <t>zůstatek z června 2021</t>
  </si>
  <si>
    <t>VPD 9</t>
  </si>
  <si>
    <t>knihy pro prvňáčky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</si>
</sst>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center" vertical="center" wrapText="1" shrinkToFit="1"/>
    </xf>
    <xf numFmtId="8" fontId="0" fillId="0" borderId="11" xfId="0" applyNumberForma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8" fontId="0" fillId="0" borderId="13" xfId="0" applyNumberFormat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8" fontId="0" fillId="0" borderId="12" xfId="0" applyNumberForma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14" fontId="0" fillId="0" borderId="18" xfId="0" applyNumberForma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14" fontId="0" fillId="0" borderId="9" xfId="0" applyNumberForma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8" fontId="0" fillId="0" borderId="14" xfId="0" applyNumberFormat="1" applyBorder="1" applyAlignment="1">
      <alignment horizontal="center" vertical="center" wrapText="1" shrinkToFit="1"/>
    </xf>
    <xf numFmtId="49" fontId="0" fillId="0" borderId="2" xfId="0" applyNumberForma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wrapText="1" shrinkToFit="1"/>
    </xf>
    <xf numFmtId="164" fontId="0" fillId="0" borderId="2" xfId="0" applyNumberFormat="1" applyBorder="1" applyAlignment="1">
      <alignment horizontal="center" vertical="center" wrapText="1" shrinkToFit="1"/>
    </xf>
    <xf numFmtId="164" fontId="0" fillId="0" borderId="1" xfId="0" applyNumberFormat="1" applyBorder="1" applyAlignment="1">
      <alignment horizontal="center" vertical="center" wrapText="1" shrinkToFit="1"/>
    </xf>
    <xf numFmtId="2" fontId="0" fillId="0" borderId="2" xfId="0" applyNumberFormat="1" applyBorder="1" applyAlignment="1">
      <alignment horizontal="center" vertical="center" wrapText="1" shrinkToFit="1"/>
    </xf>
    <xf numFmtId="2" fontId="0" fillId="0" borderId="1" xfId="0" applyNumberFormat="1" applyBorder="1" applyAlignment="1">
      <alignment horizontal="center" vertical="center" wrapText="1" shrinkToFit="1"/>
    </xf>
    <xf numFmtId="14" fontId="0" fillId="2" borderId="9" xfId="0" applyNumberFormat="1" applyFill="1" applyBorder="1" applyAlignment="1">
      <alignment horizontal="center" vertical="center" wrapText="1" shrinkToFit="1"/>
    </xf>
    <xf numFmtId="49" fontId="0" fillId="2" borderId="1" xfId="0" applyNumberFormat="1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center" vertical="center" wrapText="1" shrinkToFit="1"/>
    </xf>
    <xf numFmtId="0" fontId="0" fillId="2" borderId="9" xfId="0" applyFill="1" applyBorder="1" applyAlignment="1">
      <alignment horizontal="center" vertical="center" wrapText="1" shrinkToFit="1"/>
    </xf>
    <xf numFmtId="164" fontId="0" fillId="2" borderId="1" xfId="0" applyNumberFormat="1" applyFill="1" applyBorder="1" applyAlignment="1">
      <alignment horizontal="center" vertical="center" wrapText="1" shrinkToFit="1"/>
    </xf>
    <xf numFmtId="0" fontId="0" fillId="2" borderId="10" xfId="0" applyFill="1" applyBorder="1" applyAlignment="1">
      <alignment horizontal="center" vertical="center" wrapText="1" shrinkToFit="1"/>
    </xf>
    <xf numFmtId="8" fontId="0" fillId="2" borderId="14" xfId="0" applyNumberFormat="1" applyFill="1" applyBorder="1" applyAlignment="1">
      <alignment horizontal="center" vertical="center" wrapText="1" shrinkToFit="1"/>
    </xf>
    <xf numFmtId="164" fontId="0" fillId="0" borderId="18" xfId="0" applyNumberFormat="1" applyBorder="1" applyAlignment="1">
      <alignment horizontal="center" vertical="center" wrapText="1" shrinkToFit="1"/>
    </xf>
    <xf numFmtId="164" fontId="0" fillId="0" borderId="9" xfId="0" applyNumberFormat="1" applyBorder="1" applyAlignment="1">
      <alignment horizontal="center" vertical="center" wrapText="1" shrinkToFit="1"/>
    </xf>
    <xf numFmtId="164" fontId="0" fillId="2" borderId="9" xfId="0" applyNumberFormat="1" applyFill="1" applyBorder="1" applyAlignment="1">
      <alignment horizontal="center" vertical="center" wrapText="1" shrinkToFit="1"/>
    </xf>
    <xf numFmtId="0" fontId="0" fillId="0" borderId="0" xfId="0" applyFill="1" applyAlignment="1">
      <alignment horizontal="center" vertical="center" wrapText="1" shrinkToFit="1"/>
    </xf>
    <xf numFmtId="0" fontId="0" fillId="0" borderId="0" xfId="0" applyFill="1"/>
    <xf numFmtId="164" fontId="0" fillId="2" borderId="3" xfId="0" applyNumberFormat="1" applyFill="1" applyBorder="1" applyAlignment="1">
      <alignment horizontal="center" vertical="center" wrapText="1" shrinkToFit="1"/>
    </xf>
    <xf numFmtId="14" fontId="0" fillId="0" borderId="0" xfId="0" applyNumberFormat="1" applyBorder="1" applyAlignment="1">
      <alignment horizontal="center" vertical="center" wrapText="1" shrinkToFit="1"/>
    </xf>
    <xf numFmtId="49" fontId="0" fillId="0" borderId="0" xfId="0" applyNumberForma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 shrinkToFit="1"/>
    </xf>
    <xf numFmtId="164" fontId="0" fillId="0" borderId="0" xfId="0" applyNumberFormat="1" applyBorder="1" applyAlignment="1">
      <alignment horizontal="center" vertical="center" wrapText="1" shrinkToFit="1"/>
    </xf>
    <xf numFmtId="2" fontId="0" fillId="0" borderId="0" xfId="0" applyNumberFormat="1" applyBorder="1" applyAlignment="1">
      <alignment horizontal="center" vertical="center" wrapText="1" shrinkToFit="1"/>
    </xf>
    <xf numFmtId="8" fontId="0" fillId="0" borderId="0" xfId="0" applyNumberFormat="1" applyBorder="1" applyAlignment="1">
      <alignment horizontal="center" vertical="center" wrapText="1" shrinkToFit="1"/>
    </xf>
    <xf numFmtId="14" fontId="0" fillId="0" borderId="0" xfId="0" applyNumberFormat="1" applyFill="1" applyBorder="1" applyAlignment="1">
      <alignment horizontal="center" vertical="center" wrapText="1" shrinkToFit="1"/>
    </xf>
    <xf numFmtId="49" fontId="0" fillId="0" borderId="0" xfId="0" applyNumberForma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 shrinkToFit="1"/>
    </xf>
    <xf numFmtId="164" fontId="0" fillId="0" borderId="0" xfId="0" applyNumberFormat="1" applyFill="1" applyBorder="1" applyAlignment="1">
      <alignment horizontal="center" vertical="center" wrapText="1" shrinkToFit="1"/>
    </xf>
    <xf numFmtId="2" fontId="0" fillId="0" borderId="0" xfId="0" applyNumberFormat="1" applyFill="1" applyBorder="1" applyAlignment="1">
      <alignment horizontal="center" vertical="center" wrapText="1" shrinkToFit="1"/>
    </xf>
    <xf numFmtId="8" fontId="0" fillId="0" borderId="0" xfId="0" applyNumberFormat="1" applyFill="1" applyBorder="1" applyAlignment="1">
      <alignment horizontal="center" vertical="center" wrapText="1" shrinkToFit="1"/>
    </xf>
    <xf numFmtId="14" fontId="0" fillId="2" borderId="1" xfId="0" applyNumberForma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14" fontId="0" fillId="0" borderId="32" xfId="0" applyNumberFormat="1" applyBorder="1" applyAlignment="1">
      <alignment horizontal="center" vertical="center" wrapText="1" shrinkToFit="1"/>
    </xf>
    <xf numFmtId="0" fontId="0" fillId="0" borderId="33" xfId="0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 wrapText="1" shrinkToFit="1"/>
    </xf>
    <xf numFmtId="8" fontId="0" fillId="0" borderId="27" xfId="0" applyNumberFormat="1" applyBorder="1" applyAlignment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 wrapText="1" shrinkToFit="1"/>
    </xf>
    <xf numFmtId="8" fontId="0" fillId="0" borderId="28" xfId="0" applyNumberFormat="1" applyBorder="1" applyAlignment="1">
      <alignment horizontal="center" vertical="center" wrapText="1" shrinkToFit="1"/>
    </xf>
    <xf numFmtId="0" fontId="0" fillId="0" borderId="31" xfId="0" applyBorder="1" applyAlignment="1">
      <alignment horizontal="center" vertical="center" wrapText="1" shrinkToFit="1"/>
    </xf>
    <xf numFmtId="164" fontId="0" fillId="0" borderId="3" xfId="0" applyNumberFormat="1" applyBorder="1" applyAlignment="1">
      <alignment horizontal="center" vertical="center" wrapText="1" shrinkToFit="1"/>
    </xf>
    <xf numFmtId="8" fontId="0" fillId="2" borderId="9" xfId="0" applyNumberFormat="1" applyFill="1" applyBorder="1" applyAlignment="1">
      <alignment horizontal="center" vertical="center" wrapText="1" shrinkToFit="1"/>
    </xf>
    <xf numFmtId="164" fontId="0" fillId="0" borderId="1" xfId="0" applyNumberFormat="1" applyBorder="1" applyAlignment="1">
      <alignment horizontal="center" vertical="center" shrinkToFit="1"/>
    </xf>
    <xf numFmtId="164" fontId="0" fillId="0" borderId="19" xfId="0" applyNumberFormat="1" applyBorder="1" applyAlignment="1">
      <alignment horizontal="center" vertical="center" wrapText="1" shrinkToFit="1"/>
    </xf>
    <xf numFmtId="164" fontId="0" fillId="0" borderId="14" xfId="0" applyNumberFormat="1" applyBorder="1" applyAlignment="1">
      <alignment horizontal="center" vertical="center" wrapText="1" shrinkToFit="1"/>
    </xf>
    <xf numFmtId="164" fontId="0" fillId="2" borderId="10" xfId="0" applyNumberFormat="1" applyFill="1" applyBorder="1" applyAlignment="1">
      <alignment horizontal="center" vertical="center" wrapText="1" shrinkToFit="1"/>
    </xf>
    <xf numFmtId="164" fontId="0" fillId="2" borderId="14" xfId="0" applyNumberFormat="1" applyFill="1" applyBorder="1" applyAlignment="1">
      <alignment horizontal="center" vertical="center" wrapText="1" shrinkToFit="1"/>
    </xf>
    <xf numFmtId="164" fontId="0" fillId="0" borderId="10" xfId="0" applyNumberFormat="1" applyBorder="1" applyAlignment="1">
      <alignment horizontal="center" vertical="center" wrapText="1" shrinkToFit="1"/>
    </xf>
    <xf numFmtId="8" fontId="0" fillId="0" borderId="18" xfId="0" applyNumberFormat="1" applyBorder="1" applyAlignment="1">
      <alignment horizontal="center" vertical="center" wrapText="1" shrinkToFit="1"/>
    </xf>
    <xf numFmtId="8" fontId="0" fillId="0" borderId="31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8" fontId="0" fillId="0" borderId="5" xfId="0" applyNumberFormat="1" applyBorder="1" applyAlignment="1">
      <alignment horizontal="center" vertical="center" wrapText="1" shrinkToFit="1"/>
    </xf>
    <xf numFmtId="8" fontId="0" fillId="0" borderId="10" xfId="0" applyNumberForma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8" fontId="0" fillId="0" borderId="19" xfId="0" applyNumberFormat="1" applyBorder="1" applyAlignment="1">
      <alignment horizontal="center" vertical="center" wrapText="1" shrinkToFit="1"/>
    </xf>
    <xf numFmtId="8" fontId="0" fillId="0" borderId="2" xfId="0" applyNumberFormat="1" applyBorder="1" applyAlignment="1">
      <alignment horizontal="center" vertical="center" wrapText="1" shrinkToFit="1"/>
    </xf>
    <xf numFmtId="14" fontId="0" fillId="2" borderId="36" xfId="0" applyNumberFormat="1" applyFill="1" applyBorder="1" applyAlignment="1">
      <alignment horizontal="center" vertical="center" wrapText="1" shrinkToFit="1"/>
    </xf>
    <xf numFmtId="49" fontId="0" fillId="2" borderId="37" xfId="0" applyNumberFormat="1" applyFill="1" applyBorder="1" applyAlignment="1">
      <alignment horizontal="center" vertical="center" wrapText="1" shrinkToFit="1"/>
    </xf>
    <xf numFmtId="0" fontId="0" fillId="2" borderId="38" xfId="0" applyFill="1" applyBorder="1" applyAlignment="1">
      <alignment horizontal="center" vertical="center" wrapText="1" shrinkToFit="1"/>
    </xf>
    <xf numFmtId="164" fontId="0" fillId="2" borderId="36" xfId="0" applyNumberFormat="1" applyFill="1" applyBorder="1" applyAlignment="1">
      <alignment horizontal="center" vertical="center" wrapText="1" shrinkToFit="1"/>
    </xf>
    <xf numFmtId="164" fontId="0" fillId="2" borderId="37" xfId="0" applyNumberFormat="1" applyFill="1" applyBorder="1" applyAlignment="1">
      <alignment horizontal="center" vertical="center" wrapText="1" shrinkToFit="1"/>
    </xf>
    <xf numFmtId="164" fontId="0" fillId="2" borderId="38" xfId="0" applyNumberFormat="1" applyFill="1" applyBorder="1" applyAlignment="1">
      <alignment horizontal="center" vertical="center" wrapText="1" shrinkToFit="1"/>
    </xf>
    <xf numFmtId="8" fontId="0" fillId="2" borderId="36" xfId="0" applyNumberFormat="1" applyFill="1" applyBorder="1" applyAlignment="1">
      <alignment horizontal="center" vertical="center" wrapText="1" shrinkToFit="1"/>
    </xf>
    <xf numFmtId="8" fontId="0" fillId="2" borderId="39" xfId="0" applyNumberFormat="1" applyFill="1" applyBorder="1" applyAlignment="1">
      <alignment horizontal="center" vertical="center" wrapText="1" shrinkToFit="1"/>
    </xf>
    <xf numFmtId="164" fontId="0" fillId="0" borderId="0" xfId="0" applyNumberFormat="1"/>
    <xf numFmtId="164" fontId="0" fillId="0" borderId="1" xfId="0" applyNumberFormat="1" applyBorder="1"/>
    <xf numFmtId="0" fontId="0" fillId="0" borderId="40" xfId="0" applyBorder="1" applyAlignment="1">
      <alignment horizontal="center" vertical="center" wrapText="1" shrinkToFit="1"/>
    </xf>
    <xf numFmtId="164" fontId="0" fillId="2" borderId="5" xfId="0" applyNumberFormat="1" applyFill="1" applyBorder="1" applyAlignment="1">
      <alignment horizontal="center" vertical="center" wrapText="1" shrinkToFit="1"/>
    </xf>
    <xf numFmtId="164" fontId="0" fillId="2" borderId="4" xfId="0" applyNumberFormat="1" applyFill="1" applyBorder="1" applyAlignment="1">
      <alignment horizontal="center" vertical="center" wrapText="1" shrinkToFit="1"/>
    </xf>
    <xf numFmtId="164" fontId="0" fillId="2" borderId="19" xfId="0" applyNumberFormat="1" applyFill="1" applyBorder="1" applyAlignment="1">
      <alignment horizontal="center" vertical="center" wrapText="1" shrinkToFit="1"/>
    </xf>
    <xf numFmtId="14" fontId="2" fillId="0" borderId="18" xfId="0" applyNumberFormat="1" applyFont="1" applyBorder="1" applyAlignment="1">
      <alignment horizontal="center" vertical="center" wrapText="1" shrinkToFit="1"/>
    </xf>
    <xf numFmtId="49" fontId="2" fillId="0" borderId="2" xfId="0" applyNumberFormat="1" applyFont="1" applyBorder="1" applyAlignment="1">
      <alignment horizontal="center" vertical="center" wrapText="1" shrinkToFit="1"/>
    </xf>
    <xf numFmtId="164" fontId="2" fillId="0" borderId="19" xfId="0" applyNumberFormat="1" applyFont="1" applyBorder="1" applyAlignment="1">
      <alignment horizontal="center" vertical="center" wrapText="1" shrinkToFit="1"/>
    </xf>
    <xf numFmtId="164" fontId="2" fillId="0" borderId="3" xfId="0" applyNumberFormat="1" applyFont="1" applyBorder="1" applyAlignment="1">
      <alignment horizontal="center" vertical="center" wrapText="1" shrinkToFit="1"/>
    </xf>
    <xf numFmtId="164" fontId="2" fillId="0" borderId="9" xfId="0" applyNumberFormat="1" applyFont="1" applyBorder="1" applyAlignment="1">
      <alignment horizontal="center" vertical="center" wrapText="1" shrinkToFit="1"/>
    </xf>
    <xf numFmtId="44" fontId="0" fillId="2" borderId="5" xfId="0" applyNumberFormat="1" applyFill="1" applyBorder="1" applyAlignment="1">
      <alignment horizontal="center" vertical="center" wrapText="1" shrinkToFit="1"/>
    </xf>
    <xf numFmtId="44" fontId="0" fillId="0" borderId="1" xfId="0" applyNumberFormat="1" applyBorder="1" applyAlignment="1">
      <alignment horizontal="center" vertical="center" wrapText="1" shrinkToFit="1"/>
    </xf>
    <xf numFmtId="44" fontId="0" fillId="0" borderId="2" xfId="0" applyNumberFormat="1" applyBorder="1" applyAlignment="1">
      <alignment horizontal="center" vertical="center" wrapText="1" shrinkToFit="1"/>
    </xf>
    <xf numFmtId="44" fontId="0" fillId="0" borderId="18" xfId="0" applyNumberFormat="1" applyBorder="1" applyAlignment="1">
      <alignment horizontal="center" vertical="center" wrapText="1" shrinkToFit="1"/>
    </xf>
    <xf numFmtId="44" fontId="0" fillId="0" borderId="14" xfId="0" applyNumberFormat="1" applyBorder="1" applyAlignment="1">
      <alignment horizontal="center" vertical="center" wrapText="1" shrinkToFit="1"/>
    </xf>
    <xf numFmtId="44" fontId="0" fillId="0" borderId="19" xfId="0" applyNumberFormat="1" applyBorder="1" applyAlignment="1">
      <alignment horizontal="center" vertical="center" wrapText="1" shrinkToFit="1"/>
    </xf>
    <xf numFmtId="44" fontId="0" fillId="0" borderId="1" xfId="0" applyNumberFormat="1" applyBorder="1"/>
    <xf numFmtId="44" fontId="0" fillId="0" borderId="0" xfId="0" applyNumberFormat="1"/>
    <xf numFmtId="44" fontId="0" fillId="0" borderId="0" xfId="0" applyNumberFormat="1" applyBorder="1" applyAlignment="1">
      <alignment horizontal="center" vertical="center" wrapText="1" shrinkToFit="1"/>
    </xf>
    <xf numFmtId="44" fontId="0" fillId="2" borderId="9" xfId="0" applyNumberFormat="1" applyFill="1" applyBorder="1" applyAlignment="1">
      <alignment horizontal="center" vertical="center" wrapText="1" shrinkToFit="1"/>
    </xf>
    <xf numFmtId="44" fontId="0" fillId="2" borderId="1" xfId="0" applyNumberFormat="1" applyFill="1" applyBorder="1" applyAlignment="1">
      <alignment horizontal="center" vertical="center" wrapText="1" shrinkToFit="1"/>
    </xf>
    <xf numFmtId="44" fontId="0" fillId="2" borderId="10" xfId="0" applyNumberFormat="1" applyFill="1" applyBorder="1" applyAlignment="1">
      <alignment horizontal="center" vertical="center" wrapText="1" shrinkToFit="1"/>
    </xf>
    <xf numFmtId="3" fontId="0" fillId="0" borderId="5" xfId="0" applyNumberFormat="1" applyBorder="1"/>
    <xf numFmtId="0" fontId="2" fillId="0" borderId="4" xfId="0" applyFont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 shrinkToFit="1"/>
    </xf>
    <xf numFmtId="164" fontId="2" fillId="0" borderId="10" xfId="0" applyNumberFormat="1" applyFont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/>
    <xf numFmtId="44" fontId="0" fillId="0" borderId="29" xfId="0" applyNumberFormat="1" applyBorder="1" applyAlignment="1">
      <alignment horizontal="center" vertical="center" wrapText="1" shrinkToFit="1"/>
    </xf>
    <xf numFmtId="44" fontId="0" fillId="0" borderId="10" xfId="0" applyNumberFormat="1" applyBorder="1" applyAlignment="1">
      <alignment horizontal="center" vertical="center" wrapText="1" shrinkToFit="1"/>
    </xf>
    <xf numFmtId="44" fontId="0" fillId="2" borderId="19" xfId="0" applyNumberFormat="1" applyFill="1" applyBorder="1" applyAlignment="1">
      <alignment horizontal="center" vertical="center" wrapText="1" shrinkToFit="1"/>
    </xf>
    <xf numFmtId="44" fontId="0" fillId="0" borderId="3" xfId="0" applyNumberFormat="1" applyBorder="1" applyAlignment="1">
      <alignment horizontal="center" vertical="center" wrapText="1" shrinkToFit="1"/>
    </xf>
    <xf numFmtId="44" fontId="0" fillId="2" borderId="3" xfId="0" applyNumberFormat="1" applyFill="1" applyBorder="1" applyAlignment="1">
      <alignment horizontal="center" vertical="center" wrapText="1" shrinkToFit="1"/>
    </xf>
    <xf numFmtId="44" fontId="0" fillId="2" borderId="14" xfId="0" applyNumberFormat="1" applyFill="1" applyBorder="1" applyAlignment="1">
      <alignment horizontal="center" vertical="center" wrapText="1" shrinkToFit="1"/>
    </xf>
    <xf numFmtId="14" fontId="0" fillId="0" borderId="18" xfId="0" applyNumberFormat="1" applyFill="1" applyBorder="1" applyAlignment="1">
      <alignment horizontal="center" vertical="center" wrapText="1" shrinkToFit="1"/>
    </xf>
    <xf numFmtId="49" fontId="0" fillId="0" borderId="2" xfId="0" applyNumberForma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164" fontId="0" fillId="0" borderId="18" xfId="0" applyNumberFormat="1" applyFill="1" applyBorder="1" applyAlignment="1">
      <alignment horizontal="center" vertical="center" wrapText="1" shrinkToFit="1"/>
    </xf>
    <xf numFmtId="164" fontId="0" fillId="0" borderId="1" xfId="0" applyNumberFormat="1" applyFill="1" applyBorder="1"/>
    <xf numFmtId="164" fontId="0" fillId="0" borderId="2" xfId="0" applyNumberFormat="1" applyFill="1" applyBorder="1" applyAlignment="1">
      <alignment horizontal="center" vertical="center" wrapText="1" shrinkToFit="1"/>
    </xf>
    <xf numFmtId="164" fontId="0" fillId="0" borderId="3" xfId="0" applyNumberForma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19" xfId="0" applyFill="1" applyBorder="1" applyAlignment="1">
      <alignment horizontal="center" vertical="center" wrapText="1" shrinkToFit="1"/>
    </xf>
    <xf numFmtId="8" fontId="0" fillId="0" borderId="14" xfId="0" applyNumberFormat="1" applyFill="1" applyBorder="1" applyAlignment="1">
      <alignment horizontal="center" vertical="center" wrapText="1" shrinkToFit="1"/>
    </xf>
    <xf numFmtId="164" fontId="0" fillId="0" borderId="30" xfId="0" applyNumberFormat="1" applyBorder="1" applyAlignment="1">
      <alignment horizontal="center" vertical="center" wrapText="1" shrinkToFit="1"/>
    </xf>
    <xf numFmtId="164" fontId="0" fillId="0" borderId="14" xfId="0" applyNumberForma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wrapText="1" shrinkToFit="1"/>
    </xf>
    <xf numFmtId="0" fontId="0" fillId="0" borderId="26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14" fontId="0" fillId="0" borderId="15" xfId="0" applyNumberFormat="1" applyBorder="1" applyAlignment="1">
      <alignment horizontal="center" vertical="center" wrapText="1" shrinkToFit="1"/>
    </xf>
    <xf numFmtId="14" fontId="0" fillId="0" borderId="20" xfId="0" applyNumberFormat="1" applyBorder="1" applyAlignment="1">
      <alignment horizontal="center" vertical="center" wrapText="1" shrinkToFit="1"/>
    </xf>
    <xf numFmtId="0" fontId="0" fillId="0" borderId="35" xfId="0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 wrapText="1" shrinkToFit="1"/>
    </xf>
    <xf numFmtId="0" fontId="0" fillId="0" borderId="41" xfId="0" applyBorder="1" applyAlignment="1">
      <alignment horizontal="center" vertical="center" wrapText="1" shrinkToFi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8"/>
  <sheetViews>
    <sheetView workbookViewId="0">
      <selection activeCell="C8" sqref="C8"/>
    </sheetView>
  </sheetViews>
  <sheetFormatPr defaultRowHeight="14.4" x14ac:dyDescent="0.3"/>
  <cols>
    <col min="1" max="1" width="12.6640625" customWidth="1"/>
    <col min="2" max="2" width="9.6640625" customWidth="1"/>
    <col min="3" max="3" width="38.33203125" customWidth="1"/>
    <col min="4" max="12" width="12.6640625" customWidth="1"/>
  </cols>
  <sheetData>
    <row r="1" spans="1:13" x14ac:dyDescent="0.3">
      <c r="A1" s="131" t="s">
        <v>33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3" ht="42.75" customHeight="1" thickBot="1" x14ac:dyDescent="0.3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61"/>
    </row>
    <row r="3" spans="1:13" ht="27" customHeight="1" x14ac:dyDescent="0.3">
      <c r="A3" s="143" t="s">
        <v>0</v>
      </c>
      <c r="B3" s="141" t="s">
        <v>4</v>
      </c>
      <c r="C3" s="139" t="s">
        <v>5</v>
      </c>
      <c r="D3" s="135" t="s">
        <v>7</v>
      </c>
      <c r="E3" s="136"/>
      <c r="F3" s="137"/>
      <c r="G3" s="135" t="s">
        <v>8</v>
      </c>
      <c r="H3" s="136"/>
      <c r="I3" s="138"/>
      <c r="J3" s="135" t="s">
        <v>9</v>
      </c>
      <c r="K3" s="137"/>
      <c r="L3" s="133" t="s">
        <v>10</v>
      </c>
      <c r="M3" s="1"/>
    </row>
    <row r="4" spans="1:13" ht="24.75" customHeight="1" thickBot="1" x14ac:dyDescent="0.35">
      <c r="A4" s="144"/>
      <c r="B4" s="142"/>
      <c r="C4" s="140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34"/>
      <c r="M4" s="1"/>
    </row>
    <row r="5" spans="1:13" ht="15" customHeight="1" x14ac:dyDescent="0.3">
      <c r="A5" s="8">
        <v>44197</v>
      </c>
      <c r="B5" s="18"/>
      <c r="C5" s="9" t="s">
        <v>70</v>
      </c>
      <c r="D5" s="31"/>
      <c r="E5" s="20"/>
      <c r="F5" s="62">
        <v>37440</v>
      </c>
      <c r="G5" s="31"/>
      <c r="H5" s="20"/>
      <c r="I5" s="59">
        <v>47974.63</v>
      </c>
      <c r="J5" s="31"/>
      <c r="K5" s="62"/>
      <c r="L5" s="61">
        <f>F5+I5</f>
        <v>85414.63</v>
      </c>
      <c r="M5" s="1"/>
    </row>
    <row r="6" spans="1:13" ht="15" customHeight="1" x14ac:dyDescent="0.3">
      <c r="A6" s="8">
        <v>44222</v>
      </c>
      <c r="B6" s="18" t="s">
        <v>16</v>
      </c>
      <c r="C6" s="9" t="s">
        <v>35</v>
      </c>
      <c r="D6" s="31"/>
      <c r="E6" s="20">
        <v>16482</v>
      </c>
      <c r="F6" s="62">
        <f>F5+D6-E6</f>
        <v>20958</v>
      </c>
      <c r="G6" s="31"/>
      <c r="H6" s="20"/>
      <c r="I6" s="59">
        <f>I5</f>
        <v>47974.63</v>
      </c>
      <c r="J6" s="31"/>
      <c r="K6" s="62"/>
      <c r="L6" s="61">
        <f>F6+I6</f>
        <v>68932.63</v>
      </c>
      <c r="M6" s="1"/>
    </row>
    <row r="7" spans="1:13" ht="15" customHeight="1" x14ac:dyDescent="0.3">
      <c r="A7" s="8">
        <v>44225</v>
      </c>
      <c r="B7" s="18" t="s">
        <v>18</v>
      </c>
      <c r="C7" s="9" t="s">
        <v>71</v>
      </c>
      <c r="D7" s="31"/>
      <c r="E7" s="20">
        <v>8000</v>
      </c>
      <c r="F7" s="62">
        <f>F6+D7-E7</f>
        <v>12958</v>
      </c>
      <c r="G7" s="31"/>
      <c r="H7" s="20"/>
      <c r="I7" s="59">
        <f>I6</f>
        <v>47974.63</v>
      </c>
      <c r="J7" s="31"/>
      <c r="K7" s="62"/>
      <c r="L7" s="61">
        <f>F7+I7</f>
        <v>60932.63</v>
      </c>
      <c r="M7" s="1"/>
    </row>
    <row r="8" spans="1:13" s="112" customFormat="1" x14ac:dyDescent="0.3">
      <c r="A8" s="89">
        <v>44222</v>
      </c>
      <c r="B8" s="90" t="s">
        <v>34</v>
      </c>
      <c r="C8" s="107" t="s">
        <v>15</v>
      </c>
      <c r="D8" s="93"/>
      <c r="E8" s="108"/>
      <c r="F8" s="91">
        <f>F7+D8-E8</f>
        <v>12958</v>
      </c>
      <c r="G8" s="93"/>
      <c r="H8" s="108">
        <v>2</v>
      </c>
      <c r="I8" s="92">
        <f>I7+G8-H8</f>
        <v>47972.63</v>
      </c>
      <c r="J8" s="93"/>
      <c r="K8" s="109"/>
      <c r="L8" s="110">
        <f>F8+I8</f>
        <v>60930.63</v>
      </c>
      <c r="M8" s="111"/>
    </row>
    <row r="9" spans="1:13" x14ac:dyDescent="0.3">
      <c r="A9" s="8">
        <v>44227</v>
      </c>
      <c r="B9" s="18" t="s">
        <v>34</v>
      </c>
      <c r="C9" s="13" t="s">
        <v>12</v>
      </c>
      <c r="D9" s="32"/>
      <c r="E9" s="21"/>
      <c r="F9" s="62">
        <f>F8+D9-E9</f>
        <v>12958</v>
      </c>
      <c r="G9" s="32">
        <v>0.33</v>
      </c>
      <c r="H9" s="21"/>
      <c r="I9" s="59">
        <f>I8+G9-H9</f>
        <v>47972.959999999999</v>
      </c>
      <c r="J9" s="32"/>
      <c r="K9" s="66"/>
      <c r="L9" s="61">
        <f t="shared" ref="L9" si="0">F9+I9</f>
        <v>60930.96</v>
      </c>
      <c r="M9" s="1"/>
    </row>
    <row r="10" spans="1:13" x14ac:dyDescent="0.3">
      <c r="A10" s="49">
        <v>44227</v>
      </c>
      <c r="B10" s="25"/>
      <c r="C10" s="50" t="s">
        <v>11</v>
      </c>
      <c r="D10" s="28">
        <f>SUM(D5:D9)</f>
        <v>0</v>
      </c>
      <c r="E10" s="28">
        <f>SUM(E5:E9)</f>
        <v>24482</v>
      </c>
      <c r="F10" s="62">
        <f>F5+D10-E10</f>
        <v>12958</v>
      </c>
      <c r="G10" s="28">
        <f>SUM(G5:G9)</f>
        <v>0.33</v>
      </c>
      <c r="H10" s="28">
        <f>SUM(H5:H9)</f>
        <v>2</v>
      </c>
      <c r="I10" s="28">
        <f>I5+G10-H10</f>
        <v>47972.959999999999</v>
      </c>
      <c r="J10" s="28"/>
      <c r="K10" s="28"/>
      <c r="L10" s="28">
        <f t="shared" ref="L10" si="1">F10+I10</f>
        <v>60930.96</v>
      </c>
      <c r="M10" s="1"/>
    </row>
    <row r="11" spans="1:13" x14ac:dyDescent="0.3">
      <c r="A11" s="37"/>
      <c r="B11" s="38"/>
      <c r="C11" s="39"/>
      <c r="D11" s="40"/>
      <c r="E11" s="41"/>
      <c r="F11" s="41"/>
      <c r="G11" s="39"/>
      <c r="H11" s="40"/>
      <c r="I11" s="39"/>
      <c r="J11" s="39"/>
      <c r="K11" s="39"/>
      <c r="L11" s="42"/>
      <c r="M11" s="1"/>
    </row>
    <row r="12" spans="1:13" x14ac:dyDescent="0.3">
      <c r="A12" s="37"/>
      <c r="B12" s="38"/>
      <c r="C12" s="39"/>
      <c r="D12" s="40"/>
      <c r="E12" s="41"/>
      <c r="F12" s="41"/>
      <c r="G12" s="39"/>
      <c r="H12" s="40"/>
      <c r="I12" s="39"/>
      <c r="J12" s="39"/>
      <c r="K12" s="39"/>
      <c r="L12" s="42"/>
      <c r="M12" s="1"/>
    </row>
    <row r="13" spans="1:13" x14ac:dyDescent="0.3">
      <c r="A13" s="37"/>
      <c r="B13" s="38"/>
      <c r="C13" s="39"/>
      <c r="D13" s="40"/>
      <c r="E13" s="41"/>
      <c r="F13" s="41"/>
      <c r="G13" s="39"/>
      <c r="H13" s="40"/>
      <c r="I13" s="39"/>
      <c r="J13" s="39"/>
      <c r="K13" s="39"/>
      <c r="L13" s="42"/>
      <c r="M13" s="1"/>
    </row>
    <row r="14" spans="1:13" x14ac:dyDescent="0.3">
      <c r="A14" s="37"/>
      <c r="B14" s="38"/>
      <c r="C14" s="39"/>
      <c r="D14" s="40"/>
      <c r="E14" s="41"/>
      <c r="F14" s="41"/>
      <c r="G14" s="39"/>
      <c r="H14" s="40"/>
      <c r="I14" s="39"/>
      <c r="J14" s="39"/>
      <c r="K14" s="39"/>
      <c r="L14" s="42"/>
      <c r="M14" s="1"/>
    </row>
    <row r="15" spans="1:13" x14ac:dyDescent="0.3">
      <c r="A15" s="37"/>
      <c r="B15" s="38"/>
      <c r="C15" s="39"/>
      <c r="D15" s="40"/>
      <c r="E15" s="41"/>
      <c r="F15" s="41"/>
      <c r="G15" s="39"/>
      <c r="H15" s="40"/>
      <c r="I15" s="39"/>
      <c r="J15" s="39"/>
      <c r="K15" s="39"/>
      <c r="L15" s="42"/>
      <c r="M15" s="1"/>
    </row>
    <row r="16" spans="1:13" x14ac:dyDescent="0.3">
      <c r="A16" s="37"/>
      <c r="B16" s="38"/>
      <c r="C16" s="39"/>
      <c r="D16" s="40"/>
      <c r="E16" s="41"/>
      <c r="F16" s="41"/>
      <c r="G16" s="39"/>
      <c r="H16" s="40"/>
      <c r="I16" s="39"/>
      <c r="J16" s="39"/>
      <c r="K16" s="39"/>
      <c r="L16" s="42"/>
      <c r="M16" s="1"/>
    </row>
    <row r="17" spans="1:13" x14ac:dyDescent="0.3">
      <c r="A17" s="37"/>
      <c r="B17" s="38"/>
      <c r="C17" s="39"/>
      <c r="D17" s="40"/>
      <c r="E17" s="41"/>
      <c r="F17" s="41"/>
      <c r="G17" s="39"/>
      <c r="H17" s="40"/>
      <c r="I17" s="39"/>
      <c r="J17" s="39"/>
      <c r="K17" s="39"/>
      <c r="L17" s="42"/>
      <c r="M17" s="1"/>
    </row>
    <row r="18" spans="1:13" x14ac:dyDescent="0.3">
      <c r="A18" s="37"/>
      <c r="B18" s="38"/>
      <c r="C18" s="39"/>
      <c r="D18" s="40"/>
      <c r="E18" s="41"/>
      <c r="F18" s="41"/>
      <c r="G18" s="39"/>
      <c r="H18" s="40"/>
      <c r="I18" s="39"/>
      <c r="J18" s="39"/>
      <c r="K18" s="39"/>
      <c r="L18" s="42"/>
      <c r="M18" s="1"/>
    </row>
    <row r="19" spans="1:13" x14ac:dyDescent="0.3">
      <c r="A19" s="37"/>
      <c r="B19" s="38"/>
      <c r="C19" s="39"/>
      <c r="D19" s="40"/>
      <c r="E19" s="41"/>
      <c r="F19" s="41"/>
      <c r="G19" s="39"/>
      <c r="H19" s="40"/>
      <c r="I19" s="39"/>
      <c r="J19" s="39"/>
      <c r="K19" s="39"/>
      <c r="L19" s="42"/>
      <c r="M19" s="1"/>
    </row>
    <row r="20" spans="1:13" x14ac:dyDescent="0.3">
      <c r="A20" s="37"/>
      <c r="B20" s="38"/>
      <c r="C20" s="39"/>
      <c r="D20" s="40"/>
      <c r="E20" s="41"/>
      <c r="F20" s="41"/>
      <c r="G20" s="39"/>
      <c r="H20" s="40"/>
      <c r="I20" s="39"/>
      <c r="J20" s="39"/>
      <c r="K20" s="39"/>
      <c r="L20" s="42"/>
      <c r="M20" s="1"/>
    </row>
    <row r="21" spans="1:13" x14ac:dyDescent="0.3">
      <c r="A21" s="37"/>
      <c r="B21" s="38"/>
      <c r="C21" s="39"/>
      <c r="D21" s="40"/>
      <c r="E21" s="41"/>
      <c r="F21" s="41"/>
      <c r="G21" s="39"/>
      <c r="H21" s="40"/>
      <c r="I21" s="39"/>
      <c r="J21" s="39"/>
      <c r="K21" s="39"/>
      <c r="L21" s="42"/>
      <c r="M21" s="1"/>
    </row>
    <row r="22" spans="1:13" s="35" customFormat="1" x14ac:dyDescent="0.3">
      <c r="A22" s="43"/>
      <c r="B22" s="44"/>
      <c r="C22" s="45"/>
      <c r="D22" s="46"/>
      <c r="E22" s="47"/>
      <c r="F22" s="47"/>
      <c r="G22" s="45"/>
      <c r="H22" s="46"/>
      <c r="I22" s="46"/>
      <c r="J22" s="45"/>
      <c r="K22" s="45"/>
      <c r="L22" s="48"/>
      <c r="M22" s="34"/>
    </row>
    <row r="23" spans="1:13" x14ac:dyDescent="0.3">
      <c r="A23" s="37"/>
      <c r="B23" s="38"/>
      <c r="C23" s="39"/>
      <c r="D23" s="40"/>
      <c r="E23" s="41"/>
      <c r="F23" s="41"/>
      <c r="G23" s="39"/>
      <c r="H23" s="40"/>
      <c r="I23" s="39"/>
      <c r="J23" s="39"/>
      <c r="K23" s="39"/>
      <c r="L23" s="42"/>
      <c r="M23" s="1"/>
    </row>
    <row r="24" spans="1:13" x14ac:dyDescent="0.3">
      <c r="A24" s="37"/>
      <c r="B24" s="38"/>
      <c r="C24" s="39"/>
      <c r="D24" s="40"/>
      <c r="E24" s="41"/>
      <c r="F24" s="41"/>
      <c r="G24" s="39"/>
      <c r="H24" s="40"/>
      <c r="I24" s="39"/>
      <c r="J24" s="39"/>
      <c r="K24" s="39"/>
      <c r="L24" s="42"/>
      <c r="M24" s="1"/>
    </row>
    <row r="25" spans="1:13" x14ac:dyDescent="0.3">
      <c r="A25" s="39"/>
      <c r="B25" s="38"/>
      <c r="C25" s="39"/>
      <c r="D25" s="40"/>
      <c r="E25" s="41"/>
      <c r="F25" s="41"/>
      <c r="G25" s="39"/>
      <c r="H25" s="40"/>
      <c r="I25" s="39"/>
      <c r="J25" s="39"/>
      <c r="K25" s="39"/>
      <c r="L25" s="42"/>
      <c r="M25" s="1"/>
    </row>
    <row r="26" spans="1:13" x14ac:dyDescent="0.3">
      <c r="A26" s="39"/>
      <c r="B26" s="38"/>
      <c r="C26" s="39"/>
      <c r="D26" s="40"/>
      <c r="E26" s="41"/>
      <c r="F26" s="41"/>
      <c r="G26" s="39"/>
      <c r="H26" s="40"/>
      <c r="I26" s="39"/>
      <c r="J26" s="39"/>
      <c r="K26" s="39"/>
      <c r="L26" s="42"/>
      <c r="M26" s="1"/>
    </row>
    <row r="27" spans="1:13" x14ac:dyDescent="0.3">
      <c r="A27" s="39"/>
      <c r="B27" s="38"/>
      <c r="C27" s="39"/>
      <c r="D27" s="40"/>
      <c r="E27" s="41"/>
      <c r="F27" s="41"/>
      <c r="G27" s="39"/>
      <c r="H27" s="40"/>
      <c r="I27" s="39"/>
      <c r="J27" s="39"/>
      <c r="K27" s="39"/>
      <c r="L27" s="42"/>
      <c r="M27" s="1"/>
    </row>
    <row r="28" spans="1:13" x14ac:dyDescent="0.3">
      <c r="A28" s="39"/>
      <c r="B28" s="38"/>
      <c r="C28" s="39"/>
      <c r="D28" s="40"/>
      <c r="E28" s="41"/>
      <c r="F28" s="41"/>
      <c r="G28" s="39"/>
      <c r="H28" s="40"/>
      <c r="I28" s="39"/>
      <c r="J28" s="39"/>
      <c r="K28" s="39"/>
      <c r="L28" s="42"/>
      <c r="M28" s="1"/>
    </row>
    <row r="29" spans="1:13" x14ac:dyDescent="0.3">
      <c r="A29" s="39"/>
      <c r="B29" s="38"/>
      <c r="C29" s="39"/>
      <c r="D29" s="40"/>
      <c r="E29" s="41"/>
      <c r="F29" s="41"/>
      <c r="G29" s="39"/>
      <c r="H29" s="40"/>
      <c r="I29" s="39"/>
      <c r="J29" s="39"/>
      <c r="K29" s="39"/>
      <c r="L29" s="42"/>
      <c r="M29" s="1"/>
    </row>
    <row r="30" spans="1:13" x14ac:dyDescent="0.3">
      <c r="A30" s="39"/>
      <c r="B30" s="38"/>
      <c r="C30" s="39"/>
      <c r="D30" s="40"/>
      <c r="E30" s="41"/>
      <c r="F30" s="41"/>
      <c r="G30" s="39"/>
      <c r="H30" s="40"/>
      <c r="I30" s="39"/>
      <c r="J30" s="39"/>
      <c r="K30" s="39"/>
      <c r="L30" s="42"/>
      <c r="M30" s="1"/>
    </row>
    <row r="31" spans="1:13" x14ac:dyDescent="0.3">
      <c r="A31" s="39"/>
      <c r="B31" s="38"/>
      <c r="C31" s="39"/>
      <c r="D31" s="40"/>
      <c r="E31" s="41"/>
      <c r="F31" s="41"/>
      <c r="G31" s="39"/>
      <c r="H31" s="40"/>
      <c r="I31" s="39"/>
      <c r="J31" s="39"/>
      <c r="K31" s="39"/>
      <c r="L31" s="42"/>
      <c r="M31" s="1"/>
    </row>
    <row r="32" spans="1:13" x14ac:dyDescent="0.3">
      <c r="A32" s="39"/>
      <c r="B32" s="38"/>
      <c r="C32" s="39"/>
      <c r="D32" s="40"/>
      <c r="E32" s="41"/>
      <c r="F32" s="41"/>
      <c r="G32" s="39"/>
      <c r="H32" s="40"/>
      <c r="I32" s="39"/>
      <c r="J32" s="39"/>
      <c r="K32" s="39"/>
      <c r="L32" s="42"/>
      <c r="M32" s="1"/>
    </row>
    <row r="33" spans="1:13" x14ac:dyDescent="0.3">
      <c r="A33" s="39"/>
      <c r="B33" s="38"/>
      <c r="C33" s="39"/>
      <c r="D33" s="40"/>
      <c r="E33" s="41"/>
      <c r="F33" s="41"/>
      <c r="G33" s="39"/>
      <c r="H33" s="40"/>
      <c r="I33" s="39"/>
      <c r="J33" s="39"/>
      <c r="K33" s="39"/>
      <c r="L33" s="42"/>
      <c r="M33" s="1"/>
    </row>
    <row r="34" spans="1:13" x14ac:dyDescent="0.3">
      <c r="A34" s="39"/>
      <c r="B34" s="38"/>
      <c r="C34" s="39"/>
      <c r="D34" s="40"/>
      <c r="E34" s="41"/>
      <c r="F34" s="41"/>
      <c r="G34" s="39"/>
      <c r="H34" s="40"/>
      <c r="I34" s="39"/>
      <c r="J34" s="39"/>
      <c r="K34" s="39"/>
      <c r="L34" s="42"/>
      <c r="M34" s="1"/>
    </row>
    <row r="35" spans="1:13" x14ac:dyDescent="0.3">
      <c r="A35" s="39"/>
      <c r="B35" s="38"/>
      <c r="C35" s="39"/>
      <c r="D35" s="40"/>
      <c r="E35" s="41"/>
      <c r="F35" s="41"/>
      <c r="G35" s="39"/>
      <c r="H35" s="40"/>
      <c r="I35" s="39"/>
      <c r="J35" s="39"/>
      <c r="K35" s="39"/>
      <c r="L35" s="42"/>
      <c r="M35" s="1"/>
    </row>
    <row r="36" spans="1:13" x14ac:dyDescent="0.3">
      <c r="A36" s="39"/>
      <c r="B36" s="38"/>
      <c r="C36" s="39"/>
      <c r="D36" s="40"/>
      <c r="E36" s="41"/>
      <c r="F36" s="41"/>
      <c r="G36" s="39"/>
      <c r="H36" s="40"/>
      <c r="I36" s="39"/>
      <c r="J36" s="39"/>
      <c r="K36" s="39"/>
      <c r="L36" s="42"/>
      <c r="M36" s="1"/>
    </row>
    <row r="37" spans="1:13" x14ac:dyDescent="0.3">
      <c r="A37" s="39"/>
      <c r="B37" s="38"/>
      <c r="C37" s="39"/>
      <c r="D37" s="40"/>
      <c r="E37" s="41"/>
      <c r="F37" s="41"/>
      <c r="G37" s="39"/>
      <c r="H37" s="40"/>
      <c r="I37" s="39"/>
      <c r="J37" s="39"/>
      <c r="K37" s="39"/>
      <c r="L37" s="42"/>
      <c r="M37" s="1"/>
    </row>
    <row r="38" spans="1:13" x14ac:dyDescent="0.3">
      <c r="A38" s="39"/>
      <c r="B38" s="38"/>
      <c r="C38" s="39"/>
      <c r="D38" s="40"/>
      <c r="E38" s="41"/>
      <c r="F38" s="41"/>
      <c r="G38" s="39"/>
      <c r="H38" s="40"/>
      <c r="I38" s="39"/>
      <c r="J38" s="39"/>
      <c r="K38" s="39"/>
      <c r="L38" s="42"/>
      <c r="M38" s="1"/>
    </row>
    <row r="39" spans="1:13" x14ac:dyDescent="0.3">
      <c r="A39" s="39"/>
      <c r="B39" s="38"/>
      <c r="C39" s="39"/>
      <c r="D39" s="40"/>
      <c r="E39" s="41"/>
      <c r="F39" s="41"/>
      <c r="G39" s="39"/>
      <c r="H39" s="40"/>
      <c r="I39" s="39"/>
      <c r="J39" s="39"/>
      <c r="K39" s="39"/>
      <c r="L39" s="42"/>
      <c r="M39" s="1"/>
    </row>
    <row r="40" spans="1:13" x14ac:dyDescent="0.3">
      <c r="A40" s="39"/>
      <c r="B40" s="38"/>
      <c r="C40" s="39"/>
      <c r="D40" s="40"/>
      <c r="E40" s="41"/>
      <c r="F40" s="41"/>
      <c r="G40" s="39"/>
      <c r="H40" s="40"/>
      <c r="I40" s="39"/>
      <c r="J40" s="39"/>
      <c r="K40" s="39"/>
      <c r="L40" s="42"/>
      <c r="M40" s="1"/>
    </row>
    <row r="41" spans="1:13" x14ac:dyDescent="0.3">
      <c r="A41" s="39"/>
      <c r="B41" s="38"/>
      <c r="C41" s="39"/>
      <c r="D41" s="40"/>
      <c r="E41" s="41"/>
      <c r="F41" s="41"/>
      <c r="G41" s="39"/>
      <c r="H41" s="40"/>
      <c r="I41" s="39"/>
      <c r="J41" s="39"/>
      <c r="K41" s="39"/>
      <c r="L41" s="42"/>
      <c r="M41" s="1"/>
    </row>
    <row r="42" spans="1:13" x14ac:dyDescent="0.3">
      <c r="A42" s="39"/>
      <c r="B42" s="38"/>
      <c r="C42" s="39"/>
      <c r="D42" s="40"/>
      <c r="E42" s="41"/>
      <c r="F42" s="41"/>
      <c r="G42" s="39"/>
      <c r="H42" s="40"/>
      <c r="I42" s="39"/>
      <c r="J42" s="39"/>
      <c r="K42" s="39"/>
      <c r="L42" s="42"/>
      <c r="M42" s="1"/>
    </row>
    <row r="43" spans="1:13" x14ac:dyDescent="0.3">
      <c r="A43" s="39"/>
      <c r="B43" s="38"/>
      <c r="C43" s="39"/>
      <c r="D43" s="40"/>
      <c r="E43" s="41"/>
      <c r="F43" s="41"/>
      <c r="G43" s="39"/>
      <c r="H43" s="40"/>
      <c r="I43" s="39"/>
      <c r="J43" s="39"/>
      <c r="K43" s="39"/>
      <c r="L43" s="42"/>
      <c r="M43" s="1"/>
    </row>
    <row r="44" spans="1:13" x14ac:dyDescent="0.3">
      <c r="A44" s="39"/>
      <c r="B44" s="38"/>
      <c r="C44" s="39"/>
      <c r="D44" s="40"/>
      <c r="E44" s="41"/>
      <c r="F44" s="41"/>
      <c r="G44" s="39"/>
      <c r="H44" s="40"/>
      <c r="I44" s="39"/>
      <c r="J44" s="39"/>
      <c r="K44" s="39"/>
      <c r="L44" s="42"/>
      <c r="M44" s="1"/>
    </row>
    <row r="45" spans="1:13" x14ac:dyDescent="0.3">
      <c r="A45" s="39"/>
      <c r="B45" s="38"/>
      <c r="C45" s="39"/>
      <c r="D45" s="40"/>
      <c r="E45" s="41"/>
      <c r="F45" s="41"/>
      <c r="G45" s="39"/>
      <c r="H45" s="40"/>
      <c r="I45" s="39"/>
      <c r="J45" s="39"/>
      <c r="K45" s="39"/>
      <c r="L45" s="42"/>
      <c r="M45" s="1"/>
    </row>
    <row r="46" spans="1:13" x14ac:dyDescent="0.3">
      <c r="A46" s="39"/>
      <c r="B46" s="38"/>
      <c r="C46" s="39"/>
      <c r="D46" s="40"/>
      <c r="E46" s="41"/>
      <c r="F46" s="41"/>
      <c r="G46" s="39"/>
      <c r="H46" s="40"/>
      <c r="I46" s="39"/>
      <c r="J46" s="39"/>
      <c r="K46" s="39"/>
      <c r="L46" s="42"/>
      <c r="M46" s="1"/>
    </row>
    <row r="47" spans="1:13" x14ac:dyDescent="0.3">
      <c r="A47" s="39"/>
      <c r="B47" s="38"/>
      <c r="C47" s="39"/>
      <c r="D47" s="40"/>
      <c r="E47" s="41"/>
      <c r="F47" s="41"/>
      <c r="G47" s="39"/>
      <c r="H47" s="40"/>
      <c r="I47" s="39"/>
      <c r="J47" s="39"/>
      <c r="K47" s="39"/>
      <c r="L47" s="42"/>
      <c r="M47" s="1"/>
    </row>
    <row r="48" spans="1:13" x14ac:dyDescent="0.3">
      <c r="A48" s="39"/>
      <c r="B48" s="38"/>
      <c r="C48" s="39"/>
      <c r="D48" s="40"/>
      <c r="E48" s="41"/>
      <c r="F48" s="41"/>
      <c r="G48" s="39"/>
      <c r="H48" s="40"/>
      <c r="I48" s="39"/>
      <c r="J48" s="39"/>
      <c r="K48" s="39"/>
      <c r="L48" s="42"/>
      <c r="M48" s="1"/>
    </row>
    <row r="49" spans="1:13" x14ac:dyDescent="0.3">
      <c r="A49" s="39"/>
      <c r="B49" s="38"/>
      <c r="C49" s="39"/>
      <c r="D49" s="40"/>
      <c r="E49" s="41"/>
      <c r="F49" s="41"/>
      <c r="G49" s="39"/>
      <c r="H49" s="40"/>
      <c r="I49" s="39"/>
      <c r="J49" s="39"/>
      <c r="K49" s="39"/>
      <c r="L49" s="42"/>
      <c r="M49" s="1"/>
    </row>
    <row r="50" spans="1:13" x14ac:dyDescent="0.3">
      <c r="A50" s="39"/>
      <c r="B50" s="38"/>
      <c r="C50" s="39"/>
      <c r="D50" s="40"/>
      <c r="E50" s="41"/>
      <c r="F50" s="41"/>
      <c r="G50" s="39"/>
      <c r="H50" s="40"/>
      <c r="I50" s="39"/>
      <c r="J50" s="39"/>
      <c r="K50" s="39"/>
      <c r="L50" s="42"/>
      <c r="M50" s="1"/>
    </row>
    <row r="51" spans="1:13" x14ac:dyDescent="0.3">
      <c r="A51" s="39"/>
      <c r="B51" s="38"/>
      <c r="C51" s="39"/>
      <c r="D51" s="40"/>
      <c r="E51" s="41"/>
      <c r="F51" s="41"/>
      <c r="G51" s="39"/>
      <c r="H51" s="40"/>
      <c r="I51" s="39"/>
      <c r="J51" s="39"/>
      <c r="K51" s="39"/>
      <c r="L51" s="42"/>
      <c r="M51" s="1"/>
    </row>
    <row r="52" spans="1:13" x14ac:dyDescent="0.3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1"/>
    </row>
    <row r="53" spans="1:13" x14ac:dyDescent="0.3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1"/>
    </row>
    <row r="54" spans="1:13" x14ac:dyDescent="0.3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1"/>
    </row>
    <row r="55" spans="1:13" x14ac:dyDescent="0.3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1"/>
    </row>
    <row r="56" spans="1:13" x14ac:dyDescent="0.3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1"/>
    </row>
    <row r="57" spans="1:13" x14ac:dyDescent="0.3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1"/>
    </row>
    <row r="58" spans="1:13" x14ac:dyDescent="0.3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1"/>
    </row>
    <row r="59" spans="1:13" x14ac:dyDescent="0.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1"/>
    </row>
    <row r="60" spans="1:13" x14ac:dyDescent="0.3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1"/>
    </row>
    <row r="61" spans="1:13" x14ac:dyDescent="0.3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1"/>
    </row>
    <row r="62" spans="1:13" x14ac:dyDescent="0.3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1"/>
    </row>
    <row r="63" spans="1:13" x14ac:dyDescent="0.3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1"/>
    </row>
    <row r="64" spans="1:13" x14ac:dyDescent="0.3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1"/>
    </row>
    <row r="65" spans="1:13" x14ac:dyDescent="0.3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1"/>
    </row>
    <row r="66" spans="1:13" x14ac:dyDescent="0.3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1"/>
    </row>
    <row r="67" spans="1:13" x14ac:dyDescent="0.3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1"/>
    </row>
    <row r="68" spans="1:13" x14ac:dyDescent="0.3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1"/>
    </row>
    <row r="69" spans="1:13" x14ac:dyDescent="0.3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1"/>
    </row>
    <row r="70" spans="1:13" x14ac:dyDescent="0.3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1"/>
    </row>
    <row r="71" spans="1:13" x14ac:dyDescent="0.3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1"/>
    </row>
    <row r="72" spans="1:13" x14ac:dyDescent="0.3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1"/>
    </row>
    <row r="73" spans="1:13" x14ac:dyDescent="0.3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1"/>
    </row>
    <row r="74" spans="1:13" x14ac:dyDescent="0.3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1"/>
    </row>
    <row r="75" spans="1:13" x14ac:dyDescent="0.3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1"/>
    </row>
    <row r="76" spans="1:13" x14ac:dyDescent="0.3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1"/>
    </row>
    <row r="77" spans="1:13" x14ac:dyDescent="0.3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1"/>
    </row>
    <row r="78" spans="1:13" x14ac:dyDescent="0.3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1"/>
    </row>
    <row r="79" spans="1:13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1:13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1:13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1:13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1:13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1:13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1:13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1:13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1:13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1:13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1:13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1:13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1:13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1:13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1:13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1:13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1:13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1:13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1:13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1:13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1:13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1:13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1:13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1:13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1:13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1:13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1:13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1:13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1:13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1:13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1:13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1:13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1:13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1:13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1:13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1:13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1:13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1:13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1:13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1:13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1:13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1:13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1:13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1:13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1:13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1:13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1:13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1:13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1:13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1:13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1:13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1:13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1:13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1:13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1:13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1:13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1:13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1:13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1:13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1:13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1:13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1:13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1:13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1:13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1:13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1:13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1:13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1:13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1:13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1:13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1:13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1:13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1:13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1:13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</sheetData>
  <mergeCells count="8">
    <mergeCell ref="A1:K2"/>
    <mergeCell ref="L3:L4"/>
    <mergeCell ref="D3:F3"/>
    <mergeCell ref="G3:I3"/>
    <mergeCell ref="J3:K3"/>
    <mergeCell ref="C3:C4"/>
    <mergeCell ref="B3:B4"/>
    <mergeCell ref="A3:A4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1:N9"/>
  <sheetViews>
    <sheetView topLeftCell="C1" workbookViewId="0">
      <selection activeCell="E6" sqref="E6"/>
    </sheetView>
  </sheetViews>
  <sheetFormatPr defaultRowHeight="14.4" x14ac:dyDescent="0.3"/>
  <cols>
    <col min="3" max="3" width="12.6640625" customWidth="1"/>
    <col min="4" max="4" width="9.6640625" customWidth="1"/>
    <col min="5" max="5" width="36.6640625" customWidth="1"/>
    <col min="6" max="13" width="12.6640625" customWidth="1"/>
    <col min="14" max="14" width="15.21875" bestFit="1" customWidth="1"/>
  </cols>
  <sheetData>
    <row r="1" spans="3:14" x14ac:dyDescent="0.3">
      <c r="C1" s="131" t="s">
        <v>24</v>
      </c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3:14" ht="15" thickBot="1" x14ac:dyDescent="0.35"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3:14" x14ac:dyDescent="0.3">
      <c r="C3" s="143" t="s">
        <v>0</v>
      </c>
      <c r="D3" s="141" t="s">
        <v>4</v>
      </c>
      <c r="E3" s="139" t="s">
        <v>5</v>
      </c>
      <c r="F3" s="135" t="s">
        <v>7</v>
      </c>
      <c r="G3" s="136"/>
      <c r="H3" s="137"/>
      <c r="I3" s="135" t="s">
        <v>8</v>
      </c>
      <c r="J3" s="136"/>
      <c r="K3" s="138"/>
      <c r="L3" s="135" t="s">
        <v>9</v>
      </c>
      <c r="M3" s="137"/>
      <c r="N3" s="133" t="s">
        <v>10</v>
      </c>
    </row>
    <row r="4" spans="3:14" ht="15" thickBot="1" x14ac:dyDescent="0.35">
      <c r="C4" s="144"/>
      <c r="D4" s="142"/>
      <c r="E4" s="140"/>
      <c r="F4" s="2" t="s">
        <v>1</v>
      </c>
      <c r="G4" s="3" t="s">
        <v>2</v>
      </c>
      <c r="H4" s="68" t="s">
        <v>3</v>
      </c>
      <c r="I4" s="5" t="s">
        <v>6</v>
      </c>
      <c r="J4" s="6" t="s">
        <v>2</v>
      </c>
      <c r="K4" s="85" t="s">
        <v>3</v>
      </c>
      <c r="L4" s="2" t="s">
        <v>1</v>
      </c>
      <c r="M4" s="7" t="s">
        <v>2</v>
      </c>
      <c r="N4" s="134"/>
    </row>
    <row r="5" spans="3:14" x14ac:dyDescent="0.3">
      <c r="C5" s="8">
        <v>44470</v>
      </c>
      <c r="D5" s="18"/>
      <c r="E5" s="9" t="s">
        <v>56</v>
      </c>
      <c r="F5" s="97"/>
      <c r="G5" s="96"/>
      <c r="H5" s="95">
        <f>'Září 2021'!F8</f>
        <v>14479</v>
      </c>
      <c r="I5" s="98"/>
      <c r="J5" s="96"/>
      <c r="K5" s="95">
        <f>'Září 2021'!I8</f>
        <v>39260.47</v>
      </c>
      <c r="L5" s="98"/>
      <c r="M5" s="99"/>
      <c r="N5" s="98">
        <f>'Září 2021'!L8</f>
        <v>53739.47</v>
      </c>
    </row>
    <row r="6" spans="3:14" x14ac:dyDescent="0.3">
      <c r="C6" s="8">
        <v>44500</v>
      </c>
      <c r="D6" s="25"/>
      <c r="E6" s="26" t="s">
        <v>11</v>
      </c>
      <c r="F6" s="103">
        <f>SUM(F5:F5)</f>
        <v>0</v>
      </c>
      <c r="G6" s="104">
        <v>0</v>
      </c>
      <c r="H6" s="100">
        <f>H5+F6-G6</f>
        <v>14479</v>
      </c>
      <c r="I6" s="94"/>
      <c r="J6" s="104">
        <f>SUM(J5:J5)</f>
        <v>0</v>
      </c>
      <c r="K6" s="100">
        <f>K5+I6-J6</f>
        <v>39260.47</v>
      </c>
      <c r="L6" s="94">
        <f>SUM(L5:L5)</f>
        <v>0</v>
      </c>
      <c r="M6" s="105">
        <f>SUM(M5:M5)</f>
        <v>0</v>
      </c>
      <c r="N6" s="101">
        <f t="shared" ref="N6" si="0">H6+K6</f>
        <v>53739.47</v>
      </c>
    </row>
    <row r="9" spans="3:14" x14ac:dyDescent="0.3">
      <c r="K9" s="83"/>
    </row>
  </sheetData>
  <mergeCells count="8">
    <mergeCell ref="N3:N4"/>
    <mergeCell ref="C1:M2"/>
    <mergeCell ref="C3:C4"/>
    <mergeCell ref="D3:D4"/>
    <mergeCell ref="E3:E4"/>
    <mergeCell ref="F3:H3"/>
    <mergeCell ref="I3:K3"/>
    <mergeCell ref="L3:M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"/>
  <sheetViews>
    <sheetView workbookViewId="0">
      <selection activeCell="E17" sqref="E17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x14ac:dyDescent="0.3">
      <c r="A1" s="131" t="s">
        <v>23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2" ht="15" thickBot="1" x14ac:dyDescent="0.3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2" x14ac:dyDescent="0.3">
      <c r="A3" s="143" t="s">
        <v>0</v>
      </c>
      <c r="B3" s="141" t="s">
        <v>4</v>
      </c>
      <c r="C3" s="139" t="s">
        <v>5</v>
      </c>
      <c r="D3" s="135" t="s">
        <v>7</v>
      </c>
      <c r="E3" s="136"/>
      <c r="F3" s="137"/>
      <c r="G3" s="135" t="s">
        <v>8</v>
      </c>
      <c r="H3" s="136"/>
      <c r="I3" s="138"/>
      <c r="J3" s="135" t="s">
        <v>9</v>
      </c>
      <c r="K3" s="137"/>
      <c r="L3" s="133" t="s">
        <v>10</v>
      </c>
    </row>
    <row r="4" spans="1:12" ht="15" thickBot="1" x14ac:dyDescent="0.35">
      <c r="A4" s="144"/>
      <c r="B4" s="142"/>
      <c r="C4" s="140"/>
      <c r="D4" s="2" t="s">
        <v>1</v>
      </c>
      <c r="E4" s="3" t="s">
        <v>2</v>
      </c>
      <c r="F4" s="68" t="s">
        <v>3</v>
      </c>
      <c r="G4" s="56" t="s">
        <v>6</v>
      </c>
      <c r="H4" s="6" t="s">
        <v>2</v>
      </c>
      <c r="I4" s="85" t="s">
        <v>3</v>
      </c>
      <c r="J4" s="2" t="s">
        <v>1</v>
      </c>
      <c r="K4" s="7" t="s">
        <v>2</v>
      </c>
      <c r="L4" s="147"/>
    </row>
    <row r="5" spans="1:12" x14ac:dyDescent="0.3">
      <c r="A5" s="8">
        <v>44501</v>
      </c>
      <c r="B5" s="18"/>
      <c r="C5" s="9" t="s">
        <v>67</v>
      </c>
      <c r="D5" s="31"/>
      <c r="E5" s="20"/>
      <c r="F5" s="21">
        <f>'Říjen 2021'!H6</f>
        <v>14479</v>
      </c>
      <c r="G5" s="21"/>
      <c r="H5" s="20"/>
      <c r="I5" s="21">
        <f>'Říjen 2021'!K6</f>
        <v>39260.47</v>
      </c>
      <c r="J5" s="63"/>
      <c r="K5" s="59"/>
      <c r="L5" s="21">
        <f>'Říjen 2021'!N6</f>
        <v>53739.47</v>
      </c>
    </row>
    <row r="6" spans="1:12" ht="15" customHeight="1" x14ac:dyDescent="0.3">
      <c r="A6" s="8">
        <v>44519</v>
      </c>
      <c r="B6" s="18" t="s">
        <v>58</v>
      </c>
      <c r="C6" s="9" t="s">
        <v>41</v>
      </c>
      <c r="D6" s="31">
        <v>10752</v>
      </c>
      <c r="E6" s="20"/>
      <c r="F6" s="21">
        <f>F5+D6-E6</f>
        <v>25231</v>
      </c>
      <c r="G6" s="21"/>
      <c r="H6" s="20"/>
      <c r="I6" s="21">
        <f>I5+G6-H6</f>
        <v>39260.47</v>
      </c>
      <c r="J6" s="63"/>
      <c r="K6" s="59"/>
      <c r="L6" s="21"/>
    </row>
    <row r="7" spans="1:12" x14ac:dyDescent="0.3">
      <c r="A7" s="8">
        <v>44530</v>
      </c>
      <c r="B7" s="25"/>
      <c r="C7" s="26" t="s">
        <v>11</v>
      </c>
      <c r="D7" s="33">
        <f>D5+D6</f>
        <v>10752</v>
      </c>
      <c r="E7" s="28">
        <f>SUM(E5:E6)</f>
        <v>0</v>
      </c>
      <c r="F7" s="21">
        <f>F5+D7-E7</f>
        <v>25231</v>
      </c>
      <c r="G7" s="86">
        <f>SUM(G5:G6)</f>
        <v>0</v>
      </c>
      <c r="H7" s="28">
        <f>SUM(H5:H6)</f>
        <v>0</v>
      </c>
      <c r="I7" s="21">
        <f>I5+G7-H7</f>
        <v>39260.47</v>
      </c>
      <c r="J7" s="86">
        <f>SUM(J5:J6)</f>
        <v>0</v>
      </c>
      <c r="K7" s="87">
        <f>SUM(K5:K6)</f>
        <v>0</v>
      </c>
      <c r="L7" s="84">
        <f t="shared" ref="L7" si="0">F7+I7</f>
        <v>64491.47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0"/>
  <sheetViews>
    <sheetView tabSelected="1" workbookViewId="0">
      <selection activeCell="E13" sqref="E13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x14ac:dyDescent="0.3">
      <c r="A1" s="131" t="s">
        <v>22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2" ht="15" thickBot="1" x14ac:dyDescent="0.3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2" x14ac:dyDescent="0.3">
      <c r="A3" s="143" t="s">
        <v>0</v>
      </c>
      <c r="B3" s="141" t="s">
        <v>4</v>
      </c>
      <c r="C3" s="139" t="s">
        <v>5</v>
      </c>
      <c r="D3" s="135" t="s">
        <v>7</v>
      </c>
      <c r="E3" s="136"/>
      <c r="F3" s="137"/>
      <c r="G3" s="135" t="s">
        <v>8</v>
      </c>
      <c r="H3" s="136"/>
      <c r="I3" s="138"/>
      <c r="J3" s="135" t="s">
        <v>9</v>
      </c>
      <c r="K3" s="137"/>
      <c r="L3" s="133" t="s">
        <v>10</v>
      </c>
    </row>
    <row r="4" spans="1:12" ht="15" thickBot="1" x14ac:dyDescent="0.35">
      <c r="A4" s="144"/>
      <c r="B4" s="142"/>
      <c r="C4" s="140"/>
      <c r="D4" s="2" t="s">
        <v>1</v>
      </c>
      <c r="E4" s="3" t="s">
        <v>2</v>
      </c>
      <c r="F4" s="68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47"/>
    </row>
    <row r="5" spans="1:12" x14ac:dyDescent="0.3">
      <c r="A5" s="8">
        <v>44531</v>
      </c>
      <c r="B5" s="18"/>
      <c r="C5" s="9" t="s">
        <v>59</v>
      </c>
      <c r="D5" s="31"/>
      <c r="E5" s="20"/>
      <c r="F5" s="21">
        <f>'Listopad 2021'!F7</f>
        <v>25231</v>
      </c>
      <c r="G5" s="63"/>
      <c r="H5" s="20"/>
      <c r="I5" s="59">
        <f>'Listopad 2021'!I7</f>
        <v>39260.47</v>
      </c>
      <c r="J5" s="31"/>
      <c r="K5" s="59"/>
      <c r="L5" s="21">
        <f>'Listopad 2021'!L7</f>
        <v>64491.47</v>
      </c>
    </row>
    <row r="6" spans="1:12" x14ac:dyDescent="0.3">
      <c r="A6" s="8">
        <v>44533</v>
      </c>
      <c r="B6" s="18" t="s">
        <v>60</v>
      </c>
      <c r="C6" s="9" t="s">
        <v>61</v>
      </c>
      <c r="D6" s="31"/>
      <c r="E6" s="20">
        <v>2235</v>
      </c>
      <c r="F6" s="21">
        <f>F5+D6-E6</f>
        <v>22996</v>
      </c>
      <c r="G6" s="63"/>
      <c r="H6" s="20"/>
      <c r="I6" s="59">
        <f>I5+G6-H6</f>
        <v>39260.47</v>
      </c>
      <c r="J6" s="31"/>
      <c r="K6" s="59"/>
      <c r="L6" s="21">
        <f>F6+I6</f>
        <v>62256.47</v>
      </c>
    </row>
    <row r="7" spans="1:12" x14ac:dyDescent="0.3">
      <c r="A7" s="8">
        <v>44537</v>
      </c>
      <c r="B7" s="18" t="s">
        <v>62</v>
      </c>
      <c r="C7" s="9" t="s">
        <v>63</v>
      </c>
      <c r="D7" s="31"/>
      <c r="E7" s="20">
        <v>1875</v>
      </c>
      <c r="F7" s="84">
        <f>F6+D7-E7</f>
        <v>21121</v>
      </c>
      <c r="G7" s="63"/>
      <c r="H7" s="20"/>
      <c r="I7" s="59">
        <f>I5+G7-H7</f>
        <v>39260.47</v>
      </c>
      <c r="J7" s="31"/>
      <c r="K7" s="59"/>
      <c r="L7" s="84">
        <f>F7+I7</f>
        <v>60381.47</v>
      </c>
    </row>
    <row r="8" spans="1:12" x14ac:dyDescent="0.3">
      <c r="A8" s="8">
        <v>44537</v>
      </c>
      <c r="B8" s="18" t="s">
        <v>21</v>
      </c>
      <c r="C8" s="9" t="s">
        <v>64</v>
      </c>
      <c r="D8" s="31">
        <v>15000</v>
      </c>
      <c r="E8" s="20"/>
      <c r="F8" s="84">
        <f>F7+D8-E8</f>
        <v>36121</v>
      </c>
      <c r="G8" s="63"/>
      <c r="H8" s="20"/>
      <c r="I8" s="59">
        <f>I7+G8-H8</f>
        <v>39260.47</v>
      </c>
      <c r="J8" s="31"/>
      <c r="K8" s="59"/>
      <c r="L8" s="84">
        <f>F8+I8</f>
        <v>75381.47</v>
      </c>
    </row>
    <row r="9" spans="1:12" x14ac:dyDescent="0.3">
      <c r="A9" s="8">
        <v>44540</v>
      </c>
      <c r="B9" s="18" t="s">
        <v>65</v>
      </c>
      <c r="C9" s="9" t="s">
        <v>66</v>
      </c>
      <c r="D9" s="31">
        <v>11850</v>
      </c>
      <c r="E9" s="20"/>
      <c r="F9" s="84">
        <f>F8+D9-E9</f>
        <v>47971</v>
      </c>
      <c r="G9" s="106"/>
      <c r="H9" s="20"/>
      <c r="I9" s="59">
        <f>I7+G9-H9</f>
        <v>39260.47</v>
      </c>
      <c r="J9" s="31"/>
      <c r="K9" s="59"/>
      <c r="L9" s="84">
        <f t="shared" ref="L9" si="0">F9+I9</f>
        <v>87231.47</v>
      </c>
    </row>
    <row r="10" spans="1:12" x14ac:dyDescent="0.3">
      <c r="A10" s="8">
        <v>44561</v>
      </c>
      <c r="B10" s="25"/>
      <c r="C10" s="26" t="s">
        <v>11</v>
      </c>
      <c r="D10" s="33">
        <f>SUM(D5:D9)</f>
        <v>26850</v>
      </c>
      <c r="E10" s="28">
        <f>SUM(E5:E9)</f>
        <v>4110</v>
      </c>
      <c r="F10" s="28">
        <f>F5+D10-E10</f>
        <v>47971</v>
      </c>
      <c r="G10" s="86">
        <f>SUM(G5:G9)</f>
        <v>0</v>
      </c>
      <c r="H10" s="28">
        <f>SUM(H5:H9)</f>
        <v>0</v>
      </c>
      <c r="I10" s="36">
        <f>I5+G10-H10</f>
        <v>39260.47</v>
      </c>
      <c r="J10" s="33">
        <f>SUM(J5:J9)</f>
        <v>0</v>
      </c>
      <c r="K10" s="64">
        <f>SUM(K5:K9)</f>
        <v>0</v>
      </c>
      <c r="L10" s="65">
        <f>F10+I10</f>
        <v>87231.47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7"/>
  <sheetViews>
    <sheetView workbookViewId="0">
      <selection activeCell="C6" sqref="C6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ht="15" customHeight="1" x14ac:dyDescent="0.3">
      <c r="A1" s="131" t="s">
        <v>32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2" ht="33.75" customHeight="1" thickBot="1" x14ac:dyDescent="0.3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2" x14ac:dyDescent="0.3">
      <c r="A3" s="143" t="s">
        <v>0</v>
      </c>
      <c r="B3" s="141" t="s">
        <v>4</v>
      </c>
      <c r="C3" s="145" t="s">
        <v>5</v>
      </c>
      <c r="D3" s="135" t="s">
        <v>7</v>
      </c>
      <c r="E3" s="136"/>
      <c r="F3" s="137"/>
      <c r="G3" s="135" t="s">
        <v>8</v>
      </c>
      <c r="H3" s="136"/>
      <c r="I3" s="137"/>
      <c r="J3" s="135" t="s">
        <v>9</v>
      </c>
      <c r="K3" s="137"/>
      <c r="L3" s="133" t="s">
        <v>10</v>
      </c>
    </row>
    <row r="4" spans="1:12" ht="15" thickBot="1" x14ac:dyDescent="0.35">
      <c r="A4" s="144"/>
      <c r="B4" s="142"/>
      <c r="C4" s="146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7" t="s">
        <v>3</v>
      </c>
      <c r="J4" s="2" t="s">
        <v>1</v>
      </c>
      <c r="K4" s="7" t="s">
        <v>2</v>
      </c>
      <c r="L4" s="134"/>
    </row>
    <row r="5" spans="1:12" x14ac:dyDescent="0.3">
      <c r="A5" s="8">
        <v>44228</v>
      </c>
      <c r="B5" s="72"/>
      <c r="C5" s="11" t="s">
        <v>72</v>
      </c>
      <c r="D5" s="67"/>
      <c r="E5" s="20"/>
      <c r="F5" s="73">
        <f>'Leden 2021'!F10</f>
        <v>12958</v>
      </c>
      <c r="G5" s="10"/>
      <c r="H5" s="74"/>
      <c r="I5" s="62">
        <f>'Leden 2021'!$I$10</f>
        <v>47972.959999999999</v>
      </c>
      <c r="J5" s="67"/>
      <c r="K5" s="11"/>
      <c r="L5" s="17">
        <f>'Leden 2021'!L10</f>
        <v>60930.96</v>
      </c>
    </row>
    <row r="6" spans="1:12" ht="15" customHeight="1" thickBot="1" x14ac:dyDescent="0.35">
      <c r="A6" s="12">
        <v>44255</v>
      </c>
      <c r="B6" s="19" t="s">
        <v>45</v>
      </c>
      <c r="C6" s="15" t="s">
        <v>12</v>
      </c>
      <c r="D6" s="32"/>
      <c r="E6" s="21"/>
      <c r="F6" s="71">
        <f>F5</f>
        <v>12958</v>
      </c>
      <c r="G6" s="32">
        <v>0.01</v>
      </c>
      <c r="H6" s="21"/>
      <c r="I6" s="66">
        <f>I5+G6-H6</f>
        <v>47972.97</v>
      </c>
      <c r="J6" s="14"/>
      <c r="K6" s="15"/>
      <c r="L6" s="70">
        <f t="shared" ref="L6" si="0">F6+I6</f>
        <v>60930.97</v>
      </c>
    </row>
    <row r="7" spans="1:12" ht="15" customHeight="1" thickBot="1" x14ac:dyDescent="0.35">
      <c r="A7" s="75">
        <v>44255</v>
      </c>
      <c r="B7" s="76"/>
      <c r="C7" s="77" t="s">
        <v>11</v>
      </c>
      <c r="D7" s="78">
        <f>SUM(D5:D6)</f>
        <v>0</v>
      </c>
      <c r="E7" s="79">
        <f>SUM(E6:E6)</f>
        <v>0</v>
      </c>
      <c r="F7" s="80">
        <f>F5+D7-E7</f>
        <v>12958</v>
      </c>
      <c r="G7" s="78">
        <f>SUM(G6:G6)</f>
        <v>0.01</v>
      </c>
      <c r="H7" s="79"/>
      <c r="I7" s="80">
        <f>I5+G7-H7</f>
        <v>47972.97</v>
      </c>
      <c r="J7" s="81">
        <f>SUM(J5:J6)</f>
        <v>0</v>
      </c>
      <c r="K7" s="80">
        <f>SUM(K5:K6)</f>
        <v>0</v>
      </c>
      <c r="L7" s="82">
        <f>F7+I7</f>
        <v>60930.97</v>
      </c>
    </row>
    <row r="8" spans="1:12" x14ac:dyDescent="0.3">
      <c r="A8" s="43"/>
      <c r="B8" s="44"/>
      <c r="C8" s="45"/>
      <c r="D8" s="46"/>
      <c r="E8" s="47"/>
      <c r="F8" s="47"/>
      <c r="G8" s="45"/>
      <c r="H8" s="46"/>
      <c r="I8" s="45"/>
      <c r="J8" s="45"/>
      <c r="K8" s="45"/>
      <c r="L8" s="48"/>
    </row>
    <row r="9" spans="1:12" x14ac:dyDescent="0.3">
      <c r="A9" s="43"/>
      <c r="B9" s="44"/>
      <c r="C9" s="45"/>
      <c r="D9" s="46"/>
      <c r="E9" s="47"/>
      <c r="F9" s="47"/>
      <c r="G9" s="45"/>
      <c r="H9" s="46"/>
      <c r="I9" s="45"/>
      <c r="J9" s="45"/>
      <c r="K9" s="45"/>
      <c r="L9" s="48"/>
    </row>
    <row r="10" spans="1:12" x14ac:dyDescent="0.3">
      <c r="A10" s="43"/>
      <c r="B10" s="44"/>
      <c r="C10" s="45"/>
      <c r="D10" s="46"/>
      <c r="E10" s="47"/>
      <c r="F10" s="47"/>
      <c r="G10" s="45"/>
      <c r="H10" s="46"/>
      <c r="I10" s="45"/>
      <c r="J10" s="45"/>
      <c r="K10" s="45"/>
      <c r="L10" s="48"/>
    </row>
    <row r="11" spans="1:12" x14ac:dyDescent="0.3">
      <c r="A11" s="43"/>
      <c r="B11" s="44"/>
      <c r="C11" s="45"/>
      <c r="D11" s="46"/>
      <c r="E11" s="47"/>
      <c r="F11" s="47"/>
      <c r="G11" s="45"/>
      <c r="H11" s="46"/>
      <c r="I11" s="45"/>
      <c r="J11" s="45"/>
      <c r="K11" s="45"/>
      <c r="L11" s="48"/>
    </row>
    <row r="12" spans="1:12" x14ac:dyDescent="0.3">
      <c r="A12" s="43"/>
      <c r="B12" s="44"/>
      <c r="C12" s="45"/>
      <c r="D12" s="46"/>
      <c r="E12" s="47"/>
      <c r="F12" s="47"/>
      <c r="G12" s="45"/>
      <c r="H12" s="46"/>
      <c r="I12" s="45"/>
      <c r="J12" s="45"/>
      <c r="K12" s="45"/>
      <c r="L12" s="48"/>
    </row>
    <row r="13" spans="1:12" x14ac:dyDescent="0.3">
      <c r="A13" s="43"/>
      <c r="B13" s="44"/>
      <c r="C13" s="45"/>
      <c r="D13" s="46"/>
      <c r="E13" s="47"/>
      <c r="F13" s="47"/>
      <c r="G13" s="45"/>
      <c r="H13" s="46"/>
      <c r="I13" s="45"/>
      <c r="J13" s="45"/>
      <c r="K13" s="45"/>
      <c r="L13" s="48"/>
    </row>
    <row r="14" spans="1:12" x14ac:dyDescent="0.3">
      <c r="A14" s="43"/>
      <c r="B14" s="44"/>
      <c r="C14" s="45"/>
      <c r="D14" s="46"/>
      <c r="E14" s="47"/>
      <c r="F14" s="47"/>
      <c r="G14" s="45"/>
      <c r="H14" s="46"/>
      <c r="I14" s="45"/>
      <c r="J14" s="45"/>
      <c r="K14" s="45"/>
      <c r="L14" s="48"/>
    </row>
    <row r="15" spans="1:12" x14ac:dyDescent="0.3">
      <c r="A15" s="43"/>
      <c r="B15" s="44"/>
      <c r="C15" s="45"/>
      <c r="D15" s="46"/>
      <c r="E15" s="47"/>
      <c r="F15" s="47"/>
      <c r="G15" s="45"/>
      <c r="H15" s="46"/>
      <c r="I15" s="45"/>
      <c r="J15" s="45"/>
      <c r="K15" s="45"/>
      <c r="L15" s="48"/>
    </row>
    <row r="16" spans="1:12" x14ac:dyDescent="0.3">
      <c r="A16" s="43"/>
      <c r="B16" s="44"/>
      <c r="C16" s="45"/>
      <c r="D16" s="46"/>
      <c r="E16" s="47"/>
      <c r="F16" s="47"/>
      <c r="G16" s="45"/>
      <c r="H16" s="46"/>
      <c r="I16" s="45"/>
      <c r="J16" s="45"/>
      <c r="K16" s="45"/>
      <c r="L16" s="48"/>
    </row>
    <row r="17" spans="1:12" x14ac:dyDescent="0.3">
      <c r="A17" s="43"/>
      <c r="B17" s="44"/>
      <c r="C17" s="45"/>
      <c r="D17" s="46"/>
      <c r="E17" s="47"/>
      <c r="F17" s="47"/>
      <c r="G17" s="45"/>
      <c r="H17" s="46"/>
      <c r="I17" s="45"/>
      <c r="J17" s="45"/>
      <c r="K17" s="45"/>
      <c r="L17" s="48"/>
    </row>
    <row r="18" spans="1:12" x14ac:dyDescent="0.3">
      <c r="A18" s="43"/>
      <c r="B18" s="44"/>
      <c r="C18" s="45"/>
      <c r="D18" s="46"/>
      <c r="E18" s="47"/>
      <c r="F18" s="47"/>
      <c r="G18" s="45"/>
      <c r="H18" s="46"/>
      <c r="I18" s="46"/>
      <c r="J18" s="45"/>
      <c r="K18" s="45"/>
      <c r="L18" s="48"/>
    </row>
    <row r="19" spans="1:12" x14ac:dyDescent="0.3">
      <c r="A19" s="43"/>
      <c r="B19" s="44"/>
      <c r="C19" s="45"/>
      <c r="D19" s="46"/>
      <c r="E19" s="47"/>
      <c r="F19" s="47"/>
      <c r="G19" s="45"/>
      <c r="H19" s="46"/>
      <c r="I19" s="45"/>
      <c r="J19" s="45"/>
      <c r="K19" s="45"/>
      <c r="L19" s="48"/>
    </row>
    <row r="20" spans="1:12" x14ac:dyDescent="0.3">
      <c r="A20" s="43"/>
      <c r="B20" s="44"/>
      <c r="C20" s="45"/>
      <c r="D20" s="46"/>
      <c r="E20" s="47"/>
      <c r="F20" s="47"/>
      <c r="G20" s="45"/>
      <c r="H20" s="46"/>
      <c r="I20" s="45"/>
      <c r="J20" s="45"/>
      <c r="K20" s="45"/>
      <c r="L20" s="48"/>
    </row>
    <row r="21" spans="1:12" x14ac:dyDescent="0.3">
      <c r="A21" s="45"/>
      <c r="B21" s="44"/>
      <c r="C21" s="45"/>
      <c r="D21" s="46"/>
      <c r="E21" s="47"/>
      <c r="F21" s="47"/>
      <c r="G21" s="45"/>
      <c r="H21" s="46"/>
      <c r="I21" s="45"/>
      <c r="J21" s="45"/>
      <c r="K21" s="45"/>
      <c r="L21" s="48"/>
    </row>
    <row r="22" spans="1:12" x14ac:dyDescent="0.3">
      <c r="A22" s="45"/>
      <c r="B22" s="44"/>
      <c r="C22" s="45"/>
      <c r="D22" s="46"/>
      <c r="E22" s="47"/>
      <c r="F22" s="47"/>
      <c r="G22" s="45"/>
      <c r="H22" s="46"/>
      <c r="I22" s="45"/>
      <c r="J22" s="45"/>
      <c r="K22" s="45"/>
      <c r="L22" s="48"/>
    </row>
    <row r="23" spans="1:12" x14ac:dyDescent="0.3">
      <c r="A23" s="45"/>
      <c r="B23" s="44"/>
      <c r="C23" s="45"/>
      <c r="D23" s="46"/>
      <c r="E23" s="47"/>
      <c r="F23" s="47"/>
      <c r="G23" s="45"/>
      <c r="H23" s="46"/>
      <c r="I23" s="45"/>
      <c r="J23" s="45"/>
      <c r="K23" s="45"/>
      <c r="L23" s="48"/>
    </row>
    <row r="24" spans="1:12" x14ac:dyDescent="0.3">
      <c r="A24" s="45"/>
      <c r="B24" s="44"/>
      <c r="C24" s="45"/>
      <c r="D24" s="46"/>
      <c r="E24" s="47"/>
      <c r="F24" s="47"/>
      <c r="G24" s="45"/>
      <c r="H24" s="46"/>
      <c r="I24" s="45"/>
      <c r="J24" s="45"/>
      <c r="K24" s="45"/>
      <c r="L24" s="48"/>
    </row>
    <row r="25" spans="1:12" x14ac:dyDescent="0.3">
      <c r="A25" s="45"/>
      <c r="B25" s="44"/>
      <c r="C25" s="45"/>
      <c r="D25" s="46"/>
      <c r="E25" s="47"/>
      <c r="F25" s="47"/>
      <c r="G25" s="45"/>
      <c r="H25" s="46"/>
      <c r="I25" s="45"/>
      <c r="J25" s="45"/>
      <c r="K25" s="45"/>
      <c r="L25" s="48"/>
    </row>
    <row r="26" spans="1:12" x14ac:dyDescent="0.3">
      <c r="A26" s="45"/>
      <c r="B26" s="44"/>
      <c r="C26" s="45"/>
      <c r="D26" s="46"/>
      <c r="E26" s="47"/>
      <c r="F26" s="47"/>
      <c r="G26" s="45"/>
      <c r="H26" s="46"/>
      <c r="I26" s="45"/>
      <c r="J26" s="45"/>
      <c r="K26" s="45"/>
      <c r="L26" s="48"/>
    </row>
    <row r="27" spans="1:12" x14ac:dyDescent="0.3">
      <c r="A27" s="45"/>
      <c r="B27" s="44"/>
      <c r="C27" s="45"/>
      <c r="D27" s="46"/>
      <c r="E27" s="47"/>
      <c r="F27" s="47"/>
      <c r="G27" s="45"/>
      <c r="H27" s="46"/>
      <c r="I27" s="45"/>
      <c r="J27" s="45"/>
      <c r="K27" s="45"/>
      <c r="L27" s="48"/>
    </row>
    <row r="28" spans="1:12" x14ac:dyDescent="0.3">
      <c r="A28" s="45"/>
      <c r="B28" s="44"/>
      <c r="C28" s="45"/>
      <c r="D28" s="46"/>
      <c r="E28" s="47"/>
      <c r="F28" s="47"/>
      <c r="G28" s="45"/>
      <c r="H28" s="46"/>
      <c r="I28" s="45"/>
      <c r="J28" s="45"/>
      <c r="K28" s="45"/>
      <c r="L28" s="48"/>
    </row>
    <row r="29" spans="1:12" x14ac:dyDescent="0.3">
      <c r="A29" s="45"/>
      <c r="B29" s="44"/>
      <c r="C29" s="45"/>
      <c r="D29" s="46"/>
      <c r="E29" s="47"/>
      <c r="F29" s="47"/>
      <c r="G29" s="45"/>
      <c r="H29" s="46"/>
      <c r="I29" s="45"/>
      <c r="J29" s="45"/>
      <c r="K29" s="45"/>
      <c r="L29" s="48"/>
    </row>
    <row r="30" spans="1:12" x14ac:dyDescent="0.3">
      <c r="A30" s="45"/>
      <c r="B30" s="44"/>
      <c r="C30" s="45"/>
      <c r="D30" s="46"/>
      <c r="E30" s="47"/>
      <c r="F30" s="47"/>
      <c r="G30" s="45"/>
      <c r="H30" s="46"/>
      <c r="I30" s="45"/>
      <c r="J30" s="45"/>
      <c r="K30" s="45"/>
      <c r="L30" s="48"/>
    </row>
    <row r="31" spans="1:12" x14ac:dyDescent="0.3">
      <c r="A31" s="45"/>
      <c r="B31" s="44"/>
      <c r="C31" s="45"/>
      <c r="D31" s="46"/>
      <c r="E31" s="47"/>
      <c r="F31" s="47"/>
      <c r="G31" s="45"/>
      <c r="H31" s="46"/>
      <c r="I31" s="45"/>
      <c r="J31" s="45"/>
      <c r="K31" s="45"/>
      <c r="L31" s="48"/>
    </row>
    <row r="32" spans="1:12" x14ac:dyDescent="0.3">
      <c r="A32" s="45"/>
      <c r="B32" s="44"/>
      <c r="C32" s="45"/>
      <c r="D32" s="46"/>
      <c r="E32" s="47"/>
      <c r="F32" s="47"/>
      <c r="G32" s="45"/>
      <c r="H32" s="46"/>
      <c r="I32" s="45"/>
      <c r="J32" s="45"/>
      <c r="K32" s="45"/>
      <c r="L32" s="48"/>
    </row>
    <row r="33" spans="1:12" x14ac:dyDescent="0.3">
      <c r="A33" s="45"/>
      <c r="B33" s="44"/>
      <c r="C33" s="45"/>
      <c r="D33" s="46"/>
      <c r="E33" s="47"/>
      <c r="F33" s="47"/>
      <c r="G33" s="45"/>
      <c r="H33" s="46"/>
      <c r="I33" s="45"/>
      <c r="J33" s="45"/>
      <c r="K33" s="45"/>
      <c r="L33" s="48"/>
    </row>
    <row r="34" spans="1:12" x14ac:dyDescent="0.3">
      <c r="A34" s="45"/>
      <c r="B34" s="44"/>
      <c r="C34" s="45"/>
      <c r="D34" s="46"/>
      <c r="E34" s="47"/>
      <c r="F34" s="47"/>
      <c r="G34" s="45"/>
      <c r="H34" s="46"/>
      <c r="I34" s="45"/>
      <c r="J34" s="45"/>
      <c r="K34" s="45"/>
      <c r="L34" s="48"/>
    </row>
    <row r="35" spans="1:12" x14ac:dyDescent="0.3">
      <c r="A35" s="45"/>
      <c r="B35" s="44"/>
      <c r="C35" s="45"/>
      <c r="D35" s="46"/>
      <c r="E35" s="47"/>
      <c r="F35" s="47"/>
      <c r="G35" s="45"/>
      <c r="H35" s="46"/>
      <c r="I35" s="45"/>
      <c r="J35" s="45"/>
      <c r="K35" s="45"/>
      <c r="L35" s="48"/>
    </row>
    <row r="36" spans="1:12" x14ac:dyDescent="0.3">
      <c r="A36" s="45"/>
      <c r="B36" s="44"/>
      <c r="C36" s="45"/>
      <c r="D36" s="46"/>
      <c r="E36" s="47"/>
      <c r="F36" s="47"/>
      <c r="G36" s="45"/>
      <c r="H36" s="46"/>
      <c r="I36" s="45"/>
      <c r="J36" s="45"/>
      <c r="K36" s="45"/>
      <c r="L36" s="48"/>
    </row>
    <row r="37" spans="1:12" x14ac:dyDescent="0.3">
      <c r="A37" s="45"/>
      <c r="B37" s="44"/>
      <c r="C37" s="45"/>
      <c r="D37" s="46"/>
      <c r="E37" s="47"/>
      <c r="F37" s="47"/>
      <c r="G37" s="45"/>
      <c r="H37" s="46"/>
      <c r="I37" s="45"/>
      <c r="J37" s="45"/>
      <c r="K37" s="45"/>
      <c r="L37" s="48"/>
    </row>
    <row r="38" spans="1:12" x14ac:dyDescent="0.3">
      <c r="A38" s="45"/>
      <c r="B38" s="44"/>
      <c r="C38" s="45"/>
      <c r="D38" s="46"/>
      <c r="E38" s="47"/>
      <c r="F38" s="47"/>
      <c r="G38" s="45"/>
      <c r="H38" s="46"/>
      <c r="I38" s="45"/>
      <c r="J38" s="45"/>
      <c r="K38" s="45"/>
      <c r="L38" s="48"/>
    </row>
    <row r="39" spans="1:12" x14ac:dyDescent="0.3">
      <c r="A39" s="45"/>
      <c r="B39" s="44"/>
      <c r="C39" s="45"/>
      <c r="D39" s="46"/>
      <c r="E39" s="47"/>
      <c r="F39" s="47"/>
      <c r="G39" s="45"/>
      <c r="H39" s="46"/>
      <c r="I39" s="45"/>
      <c r="J39" s="45"/>
      <c r="K39" s="45"/>
      <c r="L39" s="48"/>
    </row>
    <row r="40" spans="1:12" x14ac:dyDescent="0.3">
      <c r="A40" s="45"/>
      <c r="B40" s="44"/>
      <c r="C40" s="45"/>
      <c r="D40" s="46"/>
      <c r="E40" s="47"/>
      <c r="F40" s="47"/>
      <c r="G40" s="45"/>
      <c r="H40" s="46"/>
      <c r="I40" s="45"/>
      <c r="J40" s="45"/>
      <c r="K40" s="45"/>
      <c r="L40" s="48"/>
    </row>
    <row r="41" spans="1:12" x14ac:dyDescent="0.3">
      <c r="A41" s="45"/>
      <c r="B41" s="44"/>
      <c r="C41" s="45"/>
      <c r="D41" s="46"/>
      <c r="E41" s="47"/>
      <c r="F41" s="47"/>
      <c r="G41" s="45"/>
      <c r="H41" s="46"/>
      <c r="I41" s="45"/>
      <c r="J41" s="45"/>
      <c r="K41" s="45"/>
      <c r="L41" s="48"/>
    </row>
    <row r="42" spans="1:12" x14ac:dyDescent="0.3">
      <c r="A42" s="45"/>
      <c r="B42" s="44"/>
      <c r="C42" s="45"/>
      <c r="D42" s="46"/>
      <c r="E42" s="47"/>
      <c r="F42" s="47"/>
      <c r="G42" s="45"/>
      <c r="H42" s="46"/>
      <c r="I42" s="45"/>
      <c r="J42" s="45"/>
      <c r="K42" s="45"/>
      <c r="L42" s="48"/>
    </row>
    <row r="43" spans="1:12" x14ac:dyDescent="0.3">
      <c r="A43" s="45"/>
      <c r="B43" s="44"/>
      <c r="C43" s="45"/>
      <c r="D43" s="46"/>
      <c r="E43" s="47"/>
      <c r="F43" s="47"/>
      <c r="G43" s="45"/>
      <c r="H43" s="46"/>
      <c r="I43" s="45"/>
      <c r="J43" s="45"/>
      <c r="K43" s="45"/>
      <c r="L43" s="48"/>
    </row>
    <row r="44" spans="1:12" x14ac:dyDescent="0.3">
      <c r="A44" s="45"/>
      <c r="B44" s="44"/>
      <c r="C44" s="45"/>
      <c r="D44" s="46"/>
      <c r="E44" s="47"/>
      <c r="F44" s="47"/>
      <c r="G44" s="45"/>
      <c r="H44" s="46"/>
      <c r="I44" s="45"/>
      <c r="J44" s="45"/>
      <c r="K44" s="45"/>
      <c r="L44" s="48"/>
    </row>
    <row r="45" spans="1:12" x14ac:dyDescent="0.3">
      <c r="A45" s="45"/>
      <c r="B45" s="44"/>
      <c r="C45" s="45"/>
      <c r="D45" s="46"/>
      <c r="E45" s="47"/>
      <c r="F45" s="47"/>
      <c r="G45" s="45"/>
      <c r="H45" s="46"/>
      <c r="I45" s="45"/>
      <c r="J45" s="45"/>
      <c r="K45" s="45"/>
      <c r="L45" s="48"/>
    </row>
    <row r="46" spans="1:12" x14ac:dyDescent="0.3">
      <c r="A46" s="45"/>
      <c r="B46" s="44"/>
      <c r="C46" s="45"/>
      <c r="D46" s="46"/>
      <c r="E46" s="47"/>
      <c r="F46" s="47"/>
      <c r="G46" s="45"/>
      <c r="H46" s="46"/>
      <c r="I46" s="45"/>
      <c r="J46" s="45"/>
      <c r="K46" s="45"/>
      <c r="L46" s="48"/>
    </row>
    <row r="47" spans="1:12" x14ac:dyDescent="0.3">
      <c r="A47" s="45"/>
      <c r="B47" s="44"/>
      <c r="C47" s="45"/>
      <c r="D47" s="46"/>
      <c r="E47" s="47"/>
      <c r="F47" s="47"/>
      <c r="G47" s="45"/>
      <c r="H47" s="46"/>
      <c r="I47" s="45"/>
      <c r="J47" s="45"/>
      <c r="K47" s="45"/>
      <c r="L47" s="48"/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"/>
  <sheetViews>
    <sheetView workbookViewId="0">
      <selection activeCell="C6" sqref="C6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x14ac:dyDescent="0.3">
      <c r="A1" s="131" t="s">
        <v>31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2" ht="39" customHeight="1" thickBot="1" x14ac:dyDescent="0.3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2" x14ac:dyDescent="0.3">
      <c r="A3" s="143" t="s">
        <v>0</v>
      </c>
      <c r="B3" s="141" t="s">
        <v>4</v>
      </c>
      <c r="C3" s="139" t="s">
        <v>5</v>
      </c>
      <c r="D3" s="135" t="s">
        <v>7</v>
      </c>
      <c r="E3" s="136"/>
      <c r="F3" s="137"/>
      <c r="G3" s="135" t="s">
        <v>8</v>
      </c>
      <c r="H3" s="136"/>
      <c r="I3" s="138"/>
      <c r="J3" s="135" t="s">
        <v>9</v>
      </c>
      <c r="K3" s="137"/>
      <c r="L3" s="133" t="s">
        <v>10</v>
      </c>
    </row>
    <row r="4" spans="1:12" ht="15" thickBot="1" x14ac:dyDescent="0.35">
      <c r="A4" s="144"/>
      <c r="B4" s="142"/>
      <c r="C4" s="140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34"/>
    </row>
    <row r="5" spans="1:12" x14ac:dyDescent="0.3">
      <c r="A5" s="51">
        <v>44256</v>
      </c>
      <c r="B5" s="52"/>
      <c r="C5" s="53" t="s">
        <v>73</v>
      </c>
      <c r="D5" s="54"/>
      <c r="E5" s="55"/>
      <c r="F5" s="113">
        <f>'Únor 2021'!$F$7</f>
        <v>12958</v>
      </c>
      <c r="G5" s="56"/>
      <c r="H5" s="57"/>
      <c r="I5" s="129">
        <f>'Únor 2021'!$I$7</f>
        <v>47972.97</v>
      </c>
      <c r="J5" s="54"/>
      <c r="K5" s="58"/>
      <c r="L5" s="42">
        <f>'Únor 2021'!$L$7</f>
        <v>60930.97</v>
      </c>
    </row>
    <row r="6" spans="1:12" x14ac:dyDescent="0.3">
      <c r="A6" s="51">
        <v>44285</v>
      </c>
      <c r="B6" s="52" t="s">
        <v>46</v>
      </c>
      <c r="C6" s="53" t="s">
        <v>14</v>
      </c>
      <c r="D6" s="54"/>
      <c r="E6" s="55"/>
      <c r="F6" s="113">
        <f>F5+D6-E6</f>
        <v>12958</v>
      </c>
      <c r="G6" s="56"/>
      <c r="H6" s="57"/>
      <c r="I6" s="129">
        <f>I5+G6-H6</f>
        <v>47972.97</v>
      </c>
      <c r="J6" s="54"/>
      <c r="K6" s="58"/>
      <c r="L6" s="102">
        <f>F6+I6</f>
        <v>60930.97</v>
      </c>
    </row>
    <row r="7" spans="1:12" ht="15" customHeight="1" x14ac:dyDescent="0.3">
      <c r="A7" s="12">
        <v>44286</v>
      </c>
      <c r="B7" s="19" t="s">
        <v>46</v>
      </c>
      <c r="C7" s="13" t="s">
        <v>12</v>
      </c>
      <c r="D7" s="32"/>
      <c r="E7" s="23"/>
      <c r="F7" s="114">
        <f>F6+D7-E7</f>
        <v>12958</v>
      </c>
      <c r="G7" s="32"/>
      <c r="H7" s="21"/>
      <c r="I7" s="66">
        <f>I6+G7-H7</f>
        <v>47972.97</v>
      </c>
      <c r="J7" s="14"/>
      <c r="K7" s="15"/>
      <c r="L7" s="98">
        <f>F7+I7</f>
        <v>60930.97</v>
      </c>
    </row>
    <row r="8" spans="1:12" x14ac:dyDescent="0.3">
      <c r="A8" s="24">
        <v>44286</v>
      </c>
      <c r="B8" s="25"/>
      <c r="C8" s="26" t="s">
        <v>11</v>
      </c>
      <c r="D8" s="33">
        <f>SUM(D5:D7)</f>
        <v>0</v>
      </c>
      <c r="E8" s="28">
        <f>SUM(E5:E7)</f>
        <v>0</v>
      </c>
      <c r="F8" s="115">
        <f>F5+D8-E8</f>
        <v>12958</v>
      </c>
      <c r="G8" s="33">
        <f>SUM(G5:G7)</f>
        <v>0</v>
      </c>
      <c r="H8" s="28">
        <f>SUM(H5:H7)</f>
        <v>0</v>
      </c>
      <c r="I8" s="36">
        <f>I5+G8-H8</f>
        <v>47972.97</v>
      </c>
      <c r="J8" s="60">
        <f>SUM(J5:J7)</f>
        <v>0</v>
      </c>
      <c r="K8" s="29"/>
      <c r="L8" s="30">
        <f t="shared" ref="L8" si="0">F8+I8</f>
        <v>60930.97</v>
      </c>
    </row>
    <row r="9" spans="1:12" x14ac:dyDescent="0.3">
      <c r="F9" s="101"/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1"/>
  <sheetViews>
    <sheetView workbookViewId="0">
      <selection activeCell="C6" sqref="C6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x14ac:dyDescent="0.3">
      <c r="A1" s="131" t="s">
        <v>30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2" ht="40.5" customHeight="1" thickBot="1" x14ac:dyDescent="0.3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2" x14ac:dyDescent="0.3">
      <c r="A3" s="143" t="s">
        <v>0</v>
      </c>
      <c r="B3" s="141" t="s">
        <v>4</v>
      </c>
      <c r="C3" s="139" t="s">
        <v>5</v>
      </c>
      <c r="D3" s="135" t="s">
        <v>7</v>
      </c>
      <c r="E3" s="136"/>
      <c r="F3" s="137"/>
      <c r="G3" s="135" t="s">
        <v>8</v>
      </c>
      <c r="H3" s="136"/>
      <c r="I3" s="138"/>
      <c r="J3" s="135" t="s">
        <v>9</v>
      </c>
      <c r="K3" s="137"/>
      <c r="L3" s="133" t="s">
        <v>10</v>
      </c>
    </row>
    <row r="4" spans="1:12" ht="15" thickBot="1" x14ac:dyDescent="0.35">
      <c r="A4" s="144"/>
      <c r="B4" s="142"/>
      <c r="C4" s="140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34"/>
    </row>
    <row r="5" spans="1:12" ht="15" customHeight="1" x14ac:dyDescent="0.3">
      <c r="A5" s="8">
        <v>44287</v>
      </c>
      <c r="B5" s="18"/>
      <c r="C5" s="9" t="s">
        <v>74</v>
      </c>
      <c r="D5" s="31"/>
      <c r="E5" s="20"/>
      <c r="F5" s="62">
        <f>'Březen 2021'!$F$8</f>
        <v>12958</v>
      </c>
      <c r="G5" s="10"/>
      <c r="H5" s="20"/>
      <c r="I5" s="59">
        <f>'Březen 2021'!$I$8</f>
        <v>47972.97</v>
      </c>
      <c r="J5" s="10"/>
      <c r="K5" s="11"/>
      <c r="L5" s="17">
        <f>'Březen 2021'!$L$8</f>
        <v>60930.97</v>
      </c>
    </row>
    <row r="6" spans="1:12" ht="15" customHeight="1" x14ac:dyDescent="0.3">
      <c r="A6" s="8">
        <v>44313</v>
      </c>
      <c r="B6" s="18" t="s">
        <v>47</v>
      </c>
      <c r="C6" s="9" t="s">
        <v>15</v>
      </c>
      <c r="D6" s="31"/>
      <c r="E6" s="20"/>
      <c r="F6" s="62">
        <f>F5+D6-E6</f>
        <v>12958</v>
      </c>
      <c r="G6" s="10"/>
      <c r="H6" s="20"/>
      <c r="I6" s="59">
        <f>I5+G6-H6</f>
        <v>47972.97</v>
      </c>
      <c r="J6" s="10"/>
      <c r="K6" s="11"/>
      <c r="L6" s="17">
        <f>F6+I6</f>
        <v>60930.97</v>
      </c>
    </row>
    <row r="7" spans="1:12" ht="15" customHeight="1" x14ac:dyDescent="0.3">
      <c r="A7" s="8">
        <v>44316</v>
      </c>
      <c r="B7" s="18" t="s">
        <v>47</v>
      </c>
      <c r="C7" s="13" t="s">
        <v>12</v>
      </c>
      <c r="D7" s="32"/>
      <c r="E7" s="21"/>
      <c r="F7" s="62">
        <f>F5+D7-E7</f>
        <v>12958</v>
      </c>
      <c r="G7" s="32"/>
      <c r="H7" s="21"/>
      <c r="I7" s="59">
        <f>I6+G7-H7</f>
        <v>47972.97</v>
      </c>
      <c r="J7" s="14"/>
      <c r="K7" s="15"/>
      <c r="L7" s="17">
        <f t="shared" ref="L7" si="0">F7+I7</f>
        <v>60930.97</v>
      </c>
    </row>
    <row r="8" spans="1:12" ht="15" customHeight="1" x14ac:dyDescent="0.3">
      <c r="A8" s="24">
        <v>44316</v>
      </c>
      <c r="B8" s="25"/>
      <c r="C8" s="26" t="s">
        <v>11</v>
      </c>
      <c r="D8" s="33">
        <f>SUM(D5:D7)</f>
        <v>0</v>
      </c>
      <c r="E8" s="28">
        <f>SUM(E5:E7)</f>
        <v>0</v>
      </c>
      <c r="F8" s="88">
        <f>F5+D8-E8</f>
        <v>12958</v>
      </c>
      <c r="G8" s="33">
        <f>SUM(G5:G7)</f>
        <v>0</v>
      </c>
      <c r="H8" s="28">
        <f>SUM(H5:H7)</f>
        <v>0</v>
      </c>
      <c r="I8" s="36">
        <f>I5+G8-H8</f>
        <v>47972.97</v>
      </c>
      <c r="J8" s="27"/>
      <c r="K8" s="29">
        <f>SUM(K5:K7)</f>
        <v>0</v>
      </c>
      <c r="L8" s="30">
        <f>F8+I8</f>
        <v>60930.97</v>
      </c>
    </row>
    <row r="9" spans="1:12" ht="15" customHeight="1" x14ac:dyDescent="0.3"/>
    <row r="10" spans="1:12" ht="15" customHeight="1" x14ac:dyDescent="0.3"/>
    <row r="11" spans="1:12" ht="15" customHeight="1" x14ac:dyDescent="0.3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"/>
  <sheetViews>
    <sheetView workbookViewId="0">
      <selection activeCell="I7" sqref="I7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x14ac:dyDescent="0.3">
      <c r="A1" s="131" t="s">
        <v>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2" ht="42.75" customHeight="1" thickBot="1" x14ac:dyDescent="0.3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2" x14ac:dyDescent="0.3">
      <c r="A3" s="143" t="s">
        <v>0</v>
      </c>
      <c r="B3" s="141" t="s">
        <v>4</v>
      </c>
      <c r="C3" s="139" t="s">
        <v>5</v>
      </c>
      <c r="D3" s="135" t="s">
        <v>7</v>
      </c>
      <c r="E3" s="136"/>
      <c r="F3" s="137"/>
      <c r="G3" s="135" t="s">
        <v>8</v>
      </c>
      <c r="H3" s="136"/>
      <c r="I3" s="138"/>
      <c r="J3" s="135" t="s">
        <v>9</v>
      </c>
      <c r="K3" s="137"/>
      <c r="L3" s="133" t="s">
        <v>10</v>
      </c>
    </row>
    <row r="4" spans="1:12" ht="15" thickBot="1" x14ac:dyDescent="0.35">
      <c r="A4" s="144"/>
      <c r="B4" s="142"/>
      <c r="C4" s="140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34"/>
    </row>
    <row r="5" spans="1:12" ht="15" customHeight="1" x14ac:dyDescent="0.3">
      <c r="A5" s="8">
        <v>44317</v>
      </c>
      <c r="B5" s="18"/>
      <c r="C5" s="9" t="s">
        <v>36</v>
      </c>
      <c r="D5" s="31"/>
      <c r="E5" s="22"/>
      <c r="F5" s="62">
        <f>'Duben 2021'!$F$8</f>
        <v>12958</v>
      </c>
      <c r="G5" s="31"/>
      <c r="H5" s="20"/>
      <c r="I5" s="59">
        <f>'Duben 2021'!$I$8</f>
        <v>47972.97</v>
      </c>
      <c r="J5" s="10"/>
      <c r="K5" s="11"/>
      <c r="L5" s="17">
        <f>'Duben 2021'!$L$8</f>
        <v>60930.97</v>
      </c>
    </row>
    <row r="6" spans="1:12" ht="15" customHeight="1" x14ac:dyDescent="0.3">
      <c r="A6" s="8">
        <v>44347</v>
      </c>
      <c r="B6" s="18" t="s">
        <v>37</v>
      </c>
      <c r="C6" s="9" t="s">
        <v>12</v>
      </c>
      <c r="D6" s="31"/>
      <c r="E6" s="22"/>
      <c r="F6" s="62">
        <f>F5+D6-E6</f>
        <v>12958</v>
      </c>
      <c r="G6" s="31"/>
      <c r="H6" s="20"/>
      <c r="I6" s="59">
        <f>I5+G6-H6</f>
        <v>47972.97</v>
      </c>
      <c r="J6" s="10"/>
      <c r="K6" s="11"/>
      <c r="L6" s="17">
        <f t="shared" ref="L6" si="0">F6+I6</f>
        <v>60930.97</v>
      </c>
    </row>
    <row r="7" spans="1:12" ht="15" customHeight="1" x14ac:dyDescent="0.3">
      <c r="A7" s="24">
        <v>44347</v>
      </c>
      <c r="B7" s="25"/>
      <c r="C7" s="26" t="s">
        <v>11</v>
      </c>
      <c r="D7" s="33">
        <f>SUM(D5:D6)</f>
        <v>0</v>
      </c>
      <c r="E7" s="28">
        <f>SUM(E5:E6)</f>
        <v>0</v>
      </c>
      <c r="F7" s="88">
        <f>F5+D7-E7</f>
        <v>12958</v>
      </c>
      <c r="G7" s="33">
        <f>SUM(G5:G6)</f>
        <v>0</v>
      </c>
      <c r="H7" s="28">
        <f>SUM(H5:H6)</f>
        <v>0</v>
      </c>
      <c r="I7" s="36">
        <f>I5+G7-H7</f>
        <v>47972.97</v>
      </c>
      <c r="J7" s="27"/>
      <c r="K7" s="29"/>
      <c r="L7" s="30">
        <f>F7+I7</f>
        <v>60930.97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4"/>
  <sheetViews>
    <sheetView workbookViewId="0">
      <selection activeCell="E16" sqref="E16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20" x14ac:dyDescent="0.3">
      <c r="A1" s="131" t="s">
        <v>28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20" ht="42" customHeight="1" thickBot="1" x14ac:dyDescent="0.3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20" x14ac:dyDescent="0.3">
      <c r="A3" s="143" t="s">
        <v>0</v>
      </c>
      <c r="B3" s="141" t="s">
        <v>4</v>
      </c>
      <c r="C3" s="139" t="s">
        <v>5</v>
      </c>
      <c r="D3" s="135" t="s">
        <v>7</v>
      </c>
      <c r="E3" s="136"/>
      <c r="F3" s="137"/>
      <c r="G3" s="135" t="s">
        <v>8</v>
      </c>
      <c r="H3" s="136"/>
      <c r="I3" s="138"/>
      <c r="J3" s="135" t="s">
        <v>9</v>
      </c>
      <c r="K3" s="137"/>
      <c r="L3" s="133" t="s">
        <v>10</v>
      </c>
    </row>
    <row r="4" spans="1:20" ht="15" thickBot="1" x14ac:dyDescent="0.35">
      <c r="A4" s="144"/>
      <c r="B4" s="142"/>
      <c r="C4" s="140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34"/>
    </row>
    <row r="5" spans="1:20" ht="15" customHeight="1" x14ac:dyDescent="0.3">
      <c r="A5" s="8">
        <v>44348</v>
      </c>
      <c r="B5" s="18"/>
      <c r="C5" s="9" t="s">
        <v>69</v>
      </c>
      <c r="D5" s="97"/>
      <c r="E5" s="96"/>
      <c r="F5" s="99">
        <f>'Květen 2021'!$F$7</f>
        <v>12958</v>
      </c>
      <c r="G5" s="97"/>
      <c r="H5" s="96"/>
      <c r="I5" s="116">
        <f>'Květen 2021'!$I$7</f>
        <v>47972.97</v>
      </c>
      <c r="J5" s="97"/>
      <c r="K5" s="99"/>
      <c r="L5" s="98">
        <f>'Květen 2021'!$L$7</f>
        <v>60930.97</v>
      </c>
    </row>
    <row r="6" spans="1:20" ht="15" customHeight="1" x14ac:dyDescent="0.3">
      <c r="A6" s="8">
        <v>44371</v>
      </c>
      <c r="B6" s="18" t="s">
        <v>17</v>
      </c>
      <c r="C6" s="9" t="s">
        <v>39</v>
      </c>
      <c r="D6" s="97"/>
      <c r="E6" s="96">
        <v>540</v>
      </c>
      <c r="F6" s="99">
        <f>F5+D6-E6</f>
        <v>12418</v>
      </c>
      <c r="G6" s="97"/>
      <c r="H6" s="96"/>
      <c r="I6" s="116">
        <f>I5+G6-H6</f>
        <v>47972.97</v>
      </c>
      <c r="J6" s="97"/>
      <c r="K6" s="99"/>
      <c r="L6" s="98">
        <f t="shared" ref="L6:L13" si="0">F6+I6</f>
        <v>60390.97</v>
      </c>
    </row>
    <row r="7" spans="1:20" ht="15" customHeight="1" x14ac:dyDescent="0.3">
      <c r="A7" s="8">
        <v>44372</v>
      </c>
      <c r="B7" s="18" t="s">
        <v>40</v>
      </c>
      <c r="C7" s="9" t="s">
        <v>41</v>
      </c>
      <c r="D7" s="97">
        <v>11046</v>
      </c>
      <c r="E7" s="96"/>
      <c r="F7" s="99">
        <f>F6+D7-E7</f>
        <v>23464</v>
      </c>
      <c r="G7" s="97"/>
      <c r="H7" s="96"/>
      <c r="I7" s="116">
        <f t="shared" ref="I7:I13" si="1">I6+G7-H7</f>
        <v>47972.97</v>
      </c>
      <c r="J7" s="97"/>
      <c r="K7" s="99"/>
      <c r="L7" s="98">
        <f t="shared" si="0"/>
        <v>71436.97</v>
      </c>
    </row>
    <row r="8" spans="1:20" ht="15" customHeight="1" x14ac:dyDescent="0.3">
      <c r="A8" s="8">
        <v>44377</v>
      </c>
      <c r="B8" s="18" t="s">
        <v>19</v>
      </c>
      <c r="C8" s="9" t="s">
        <v>42</v>
      </c>
      <c r="D8" s="97"/>
      <c r="E8" s="96">
        <v>3164</v>
      </c>
      <c r="F8" s="99">
        <f>F7+D8-E8</f>
        <v>20300</v>
      </c>
      <c r="G8" s="97"/>
      <c r="H8" s="96"/>
      <c r="I8" s="116">
        <f>I7+G8-H8</f>
        <v>47972.97</v>
      </c>
      <c r="J8" s="97"/>
      <c r="K8" s="99"/>
      <c r="L8" s="98">
        <f>F8+I8</f>
        <v>68272.97</v>
      </c>
    </row>
    <row r="9" spans="1:20" ht="15" customHeight="1" x14ac:dyDescent="0.3">
      <c r="A9" s="8">
        <v>44377</v>
      </c>
      <c r="B9" s="18" t="s">
        <v>43</v>
      </c>
      <c r="C9" s="9" t="s">
        <v>44</v>
      </c>
      <c r="D9" s="97">
        <v>102</v>
      </c>
      <c r="E9" s="96"/>
      <c r="F9" s="99">
        <f>F8+D9-E9</f>
        <v>20402</v>
      </c>
      <c r="G9" s="97"/>
      <c r="H9" s="96"/>
      <c r="I9" s="116">
        <f>I8+G9-H9</f>
        <v>47972.97</v>
      </c>
      <c r="J9" s="97"/>
      <c r="K9" s="99"/>
      <c r="L9" s="98">
        <f>F9+I9</f>
        <v>68374.97</v>
      </c>
    </row>
    <row r="10" spans="1:20" ht="15" customHeight="1" x14ac:dyDescent="0.3">
      <c r="A10" s="8">
        <v>44368</v>
      </c>
      <c r="B10" s="18" t="s">
        <v>38</v>
      </c>
      <c r="C10" s="9" t="s">
        <v>48</v>
      </c>
      <c r="D10" s="97"/>
      <c r="E10" s="96"/>
      <c r="F10" s="99">
        <f>F9+D10-E10</f>
        <v>20402</v>
      </c>
      <c r="G10" s="97"/>
      <c r="H10" s="101">
        <v>1550</v>
      </c>
      <c r="I10" s="116">
        <f>I9+G10-H10</f>
        <v>46422.97</v>
      </c>
      <c r="J10" s="97"/>
      <c r="K10" s="99"/>
      <c r="L10" s="98">
        <f>F10+I10</f>
        <v>66824.97</v>
      </c>
    </row>
    <row r="11" spans="1:20" ht="15" customHeight="1" x14ac:dyDescent="0.3">
      <c r="A11" s="8">
        <v>44361</v>
      </c>
      <c r="B11" s="18" t="s">
        <v>38</v>
      </c>
      <c r="C11" s="9" t="s">
        <v>49</v>
      </c>
      <c r="D11" s="97"/>
      <c r="E11" s="96"/>
      <c r="F11" s="99">
        <f>F10+D11-E11</f>
        <v>20402</v>
      </c>
      <c r="G11" s="97"/>
      <c r="H11" s="96">
        <v>4071</v>
      </c>
      <c r="I11" s="116">
        <f>I10+G11-H11</f>
        <v>42351.97</v>
      </c>
      <c r="J11" s="97"/>
      <c r="K11" s="99"/>
      <c r="L11" s="98">
        <f>F11+I11</f>
        <v>62753.97</v>
      </c>
    </row>
    <row r="12" spans="1:20" ht="15" customHeight="1" x14ac:dyDescent="0.3">
      <c r="A12" s="8">
        <v>44376</v>
      </c>
      <c r="B12" s="18" t="s">
        <v>38</v>
      </c>
      <c r="C12" s="9" t="s">
        <v>13</v>
      </c>
      <c r="D12" s="97"/>
      <c r="E12" s="96"/>
      <c r="F12" s="99">
        <f>F11+D12-E12</f>
        <v>20402</v>
      </c>
      <c r="G12" s="97"/>
      <c r="H12" s="96">
        <v>4</v>
      </c>
      <c r="I12" s="116">
        <f>I11+G12-H12</f>
        <v>42347.97</v>
      </c>
      <c r="J12" s="97"/>
      <c r="K12" s="99"/>
      <c r="L12" s="98">
        <f t="shared" si="0"/>
        <v>62749.97</v>
      </c>
    </row>
    <row r="13" spans="1:20" ht="15" customHeight="1" x14ac:dyDescent="0.3">
      <c r="A13" s="8">
        <v>44377</v>
      </c>
      <c r="B13" s="18" t="s">
        <v>38</v>
      </c>
      <c r="C13" s="9" t="s">
        <v>12</v>
      </c>
      <c r="D13" s="97"/>
      <c r="E13" s="96"/>
      <c r="F13" s="99">
        <f t="shared" ref="F13" si="2">F12+D13-E13</f>
        <v>20402</v>
      </c>
      <c r="G13" s="97"/>
      <c r="H13" s="96"/>
      <c r="I13" s="116">
        <f>I12+G13-H13</f>
        <v>42347.97</v>
      </c>
      <c r="J13" s="97"/>
      <c r="K13" s="99"/>
      <c r="L13" s="98">
        <f t="shared" si="0"/>
        <v>62749.97</v>
      </c>
    </row>
    <row r="14" spans="1:20" ht="15" customHeight="1" x14ac:dyDescent="0.3">
      <c r="A14" s="24">
        <v>44377</v>
      </c>
      <c r="B14" s="25"/>
      <c r="C14" s="26" t="s">
        <v>11</v>
      </c>
      <c r="D14" s="103">
        <f>SUM(D5:D13)</f>
        <v>11148</v>
      </c>
      <c r="E14" s="104">
        <f>SUM(E5:E13)</f>
        <v>3704</v>
      </c>
      <c r="F14" s="115">
        <f>F5+D14-E14</f>
        <v>20402</v>
      </c>
      <c r="G14" s="103">
        <v>0</v>
      </c>
      <c r="H14" s="104">
        <f>H10+H11+H12</f>
        <v>5625</v>
      </c>
      <c r="I14" s="117">
        <f>I5+G14-H14</f>
        <v>42347.97</v>
      </c>
      <c r="J14" s="103">
        <f>SUM(J5:J13)</f>
        <v>0</v>
      </c>
      <c r="K14" s="105">
        <f>SUM(K5:K13)</f>
        <v>0</v>
      </c>
      <c r="L14" s="118">
        <f>F14+I14</f>
        <v>62749.97</v>
      </c>
      <c r="T14" t="s">
        <v>20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"/>
  <sheetViews>
    <sheetView workbookViewId="0">
      <selection activeCell="C6" sqref="C6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x14ac:dyDescent="0.3">
      <c r="A1" s="131" t="s">
        <v>27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2" ht="33.75" customHeight="1" thickBot="1" x14ac:dyDescent="0.3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2" x14ac:dyDescent="0.3">
      <c r="A3" s="143" t="s">
        <v>0</v>
      </c>
      <c r="B3" s="141" t="s">
        <v>4</v>
      </c>
      <c r="C3" s="139" t="s">
        <v>5</v>
      </c>
      <c r="D3" s="135" t="s">
        <v>7</v>
      </c>
      <c r="E3" s="136"/>
      <c r="F3" s="137"/>
      <c r="G3" s="135" t="s">
        <v>8</v>
      </c>
      <c r="H3" s="136"/>
      <c r="I3" s="138"/>
      <c r="J3" s="135" t="s">
        <v>9</v>
      </c>
      <c r="K3" s="137"/>
      <c r="L3" s="133" t="s">
        <v>10</v>
      </c>
    </row>
    <row r="4" spans="1:12" ht="15" thickBot="1" x14ac:dyDescent="0.35">
      <c r="A4" s="144"/>
      <c r="B4" s="142"/>
      <c r="C4" s="140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34"/>
    </row>
    <row r="5" spans="1:12" ht="15" customHeight="1" x14ac:dyDescent="0.3">
      <c r="A5" s="8">
        <v>44378</v>
      </c>
      <c r="B5" s="18"/>
      <c r="C5" s="9" t="s">
        <v>75</v>
      </c>
      <c r="D5" s="31"/>
      <c r="E5" s="20"/>
      <c r="F5" s="62">
        <f>'Červen 2021'!$F$14</f>
        <v>20402</v>
      </c>
      <c r="G5" s="31"/>
      <c r="H5" s="20"/>
      <c r="I5" s="59">
        <f>'Červen 2021'!$I$14</f>
        <v>42347.97</v>
      </c>
      <c r="J5" s="31"/>
      <c r="K5" s="62"/>
      <c r="L5" s="17">
        <f>'Červen 2021'!$L$14</f>
        <v>62749.97</v>
      </c>
    </row>
    <row r="6" spans="1:12" ht="15" customHeight="1" x14ac:dyDescent="0.3">
      <c r="A6" s="24">
        <v>44408</v>
      </c>
      <c r="B6" s="25"/>
      <c r="C6" s="26" t="s">
        <v>11</v>
      </c>
      <c r="D6" s="33">
        <f>SUM(D5:D5)</f>
        <v>0</v>
      </c>
      <c r="E6" s="28">
        <f>SUM(E5:E5)</f>
        <v>0</v>
      </c>
      <c r="F6" s="88">
        <f>F5+D6-E6</f>
        <v>20402</v>
      </c>
      <c r="G6" s="33">
        <f>SUM(G5:G5)</f>
        <v>0</v>
      </c>
      <c r="H6" s="28">
        <f>SUM(H5:H5)</f>
        <v>0</v>
      </c>
      <c r="I6" s="36">
        <f>I5+G6-H6</f>
        <v>42347.97</v>
      </c>
      <c r="J6" s="33">
        <f>SUM(J5:J5)</f>
        <v>0</v>
      </c>
      <c r="K6" s="64">
        <f>SUM(K5:K5)</f>
        <v>0</v>
      </c>
      <c r="L6" s="30">
        <f t="shared" ref="L6" si="0">F6+I6</f>
        <v>62749.97</v>
      </c>
    </row>
    <row r="7" spans="1:12" ht="15" customHeight="1" x14ac:dyDescent="0.3"/>
    <row r="8" spans="1:12" ht="15" customHeight="1" x14ac:dyDescent="0.3"/>
    <row r="9" spans="1:12" ht="15" customHeight="1" x14ac:dyDescent="0.3"/>
    <row r="10" spans="1:12" ht="15" customHeight="1" x14ac:dyDescent="0.3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8"/>
  <sheetViews>
    <sheetView workbookViewId="0">
      <selection activeCell="K15" sqref="K15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1" width="12.6640625" customWidth="1"/>
    <col min="12" max="12" width="15.44140625" customWidth="1"/>
  </cols>
  <sheetData>
    <row r="1" spans="1:12" x14ac:dyDescent="0.3">
      <c r="A1" s="131" t="s">
        <v>26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2" ht="30.75" customHeight="1" thickBot="1" x14ac:dyDescent="0.3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2" x14ac:dyDescent="0.3">
      <c r="A3" s="143" t="s">
        <v>0</v>
      </c>
      <c r="B3" s="141" t="s">
        <v>4</v>
      </c>
      <c r="C3" s="139" t="s">
        <v>5</v>
      </c>
      <c r="D3" s="135" t="s">
        <v>7</v>
      </c>
      <c r="E3" s="136"/>
      <c r="F3" s="137"/>
      <c r="G3" s="135" t="s">
        <v>8</v>
      </c>
      <c r="H3" s="136"/>
      <c r="I3" s="138"/>
      <c r="J3" s="135" t="s">
        <v>9</v>
      </c>
      <c r="K3" s="137"/>
      <c r="L3" s="133" t="s">
        <v>10</v>
      </c>
    </row>
    <row r="4" spans="1:12" ht="15" thickBot="1" x14ac:dyDescent="0.35">
      <c r="A4" s="144"/>
      <c r="B4" s="142"/>
      <c r="C4" s="140"/>
      <c r="D4" s="2" t="s">
        <v>1</v>
      </c>
      <c r="E4" s="3" t="s">
        <v>2</v>
      </c>
      <c r="F4" s="4" t="s">
        <v>3</v>
      </c>
      <c r="G4" s="5" t="s">
        <v>6</v>
      </c>
      <c r="H4" s="6" t="s">
        <v>2</v>
      </c>
      <c r="I4" s="16" t="s">
        <v>3</v>
      </c>
      <c r="J4" s="2" t="s">
        <v>1</v>
      </c>
      <c r="K4" s="7" t="s">
        <v>2</v>
      </c>
      <c r="L4" s="134"/>
    </row>
    <row r="5" spans="1:12" ht="15" customHeight="1" x14ac:dyDescent="0.3">
      <c r="A5" s="8">
        <v>44409</v>
      </c>
      <c r="B5" s="18"/>
      <c r="C5" s="9" t="s">
        <v>68</v>
      </c>
      <c r="D5" s="31"/>
      <c r="E5" s="20"/>
      <c r="F5" s="62">
        <f>'Červenec 2021'!$F$6</f>
        <v>20402</v>
      </c>
      <c r="G5" s="31"/>
      <c r="H5" s="20"/>
      <c r="I5" s="59">
        <f>'Červenec 2021'!$I$6</f>
        <v>42347.97</v>
      </c>
      <c r="J5" s="31"/>
      <c r="K5" s="62"/>
      <c r="L5" s="63">
        <f>'Červenec 2021'!$L$6</f>
        <v>62749.97</v>
      </c>
    </row>
    <row r="6" spans="1:12" ht="15" customHeight="1" x14ac:dyDescent="0.3">
      <c r="A6" s="8">
        <v>44428</v>
      </c>
      <c r="B6" s="18" t="s">
        <v>51</v>
      </c>
      <c r="C6" s="9" t="s">
        <v>52</v>
      </c>
      <c r="D6" s="31"/>
      <c r="E6" s="20">
        <v>838</v>
      </c>
      <c r="F6" s="62">
        <f>F5+D6-E6</f>
        <v>19564</v>
      </c>
      <c r="G6" s="31"/>
      <c r="H6" s="20"/>
      <c r="I6" s="59">
        <f>I5+G6-H6</f>
        <v>42347.97</v>
      </c>
      <c r="J6" s="31"/>
      <c r="K6" s="62"/>
      <c r="L6" s="63">
        <f t="shared" ref="L6:L9" si="0">F6+I6</f>
        <v>61911.97</v>
      </c>
    </row>
    <row r="7" spans="1:12" ht="15" customHeight="1" x14ac:dyDescent="0.3">
      <c r="A7" s="8">
        <v>44438</v>
      </c>
      <c r="B7" s="18" t="s">
        <v>76</v>
      </c>
      <c r="C7" s="9" t="s">
        <v>77</v>
      </c>
      <c r="D7" s="31"/>
      <c r="E7" s="20">
        <v>4025</v>
      </c>
      <c r="F7" s="62">
        <f>F6+D7-E7</f>
        <v>15539</v>
      </c>
      <c r="G7" s="31"/>
      <c r="H7" s="20"/>
      <c r="I7" s="59">
        <f>I6+G7-H7</f>
        <v>42347.97</v>
      </c>
      <c r="J7" s="31"/>
      <c r="K7" s="62"/>
      <c r="L7" s="63">
        <f>F7+I7</f>
        <v>57886.97</v>
      </c>
    </row>
    <row r="8" spans="1:12" ht="15" customHeight="1" x14ac:dyDescent="0.3">
      <c r="A8" s="8">
        <v>44434</v>
      </c>
      <c r="B8" s="18" t="s">
        <v>53</v>
      </c>
      <c r="C8" s="9" t="s">
        <v>54</v>
      </c>
      <c r="D8" s="31"/>
      <c r="E8" s="20">
        <v>1060</v>
      </c>
      <c r="F8" s="62">
        <f>F7+D8-E8</f>
        <v>14479</v>
      </c>
      <c r="G8" s="31"/>
      <c r="H8" s="20"/>
      <c r="I8" s="59">
        <f>I6+G8+H8</f>
        <v>42347.97</v>
      </c>
      <c r="J8" s="31"/>
      <c r="K8" s="62"/>
      <c r="L8" s="63">
        <f t="shared" si="0"/>
        <v>56826.97</v>
      </c>
    </row>
    <row r="9" spans="1:12" ht="15" customHeight="1" x14ac:dyDescent="0.3">
      <c r="A9" s="8">
        <v>44439</v>
      </c>
      <c r="B9" s="25"/>
      <c r="C9" s="26" t="s">
        <v>11</v>
      </c>
      <c r="D9" s="33">
        <f>SUM(D5:D8)</f>
        <v>0</v>
      </c>
      <c r="E9" s="28">
        <f>SUM(E5:E8)</f>
        <v>5923</v>
      </c>
      <c r="F9" s="88">
        <f>F5+D9-E9</f>
        <v>14479</v>
      </c>
      <c r="G9" s="33">
        <f>SUM(G5:G8)</f>
        <v>0</v>
      </c>
      <c r="H9" s="28">
        <f>SUM(H5:H8)</f>
        <v>0</v>
      </c>
      <c r="I9" s="36">
        <f>I5+G9-H9</f>
        <v>42347.97</v>
      </c>
      <c r="J9" s="33">
        <f>SUM(J5:J8)</f>
        <v>0</v>
      </c>
      <c r="K9" s="64">
        <f>SUM(K5:K8)</f>
        <v>0</v>
      </c>
      <c r="L9" s="65">
        <f t="shared" si="0"/>
        <v>56826.97</v>
      </c>
    </row>
    <row r="10" spans="1:12" ht="15" customHeight="1" x14ac:dyDescent="0.3"/>
    <row r="11" spans="1:12" ht="15" customHeight="1" x14ac:dyDescent="0.3"/>
    <row r="12" spans="1:12" ht="15" customHeight="1" x14ac:dyDescent="0.3"/>
    <row r="13" spans="1:12" ht="15" customHeight="1" x14ac:dyDescent="0.3"/>
    <row r="14" spans="1:12" ht="15" customHeight="1" x14ac:dyDescent="0.3"/>
    <row r="15" spans="1:12" ht="15" customHeight="1" x14ac:dyDescent="0.3"/>
    <row r="16" spans="1:12" ht="15" customHeight="1" x14ac:dyDescent="0.3"/>
    <row r="17" ht="15" customHeight="1" x14ac:dyDescent="0.3"/>
    <row r="18" ht="15" customHeight="1" x14ac:dyDescent="0.3"/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8"/>
  <sheetViews>
    <sheetView workbookViewId="0">
      <selection activeCell="B8" sqref="B8"/>
    </sheetView>
  </sheetViews>
  <sheetFormatPr defaultRowHeight="14.4" x14ac:dyDescent="0.3"/>
  <cols>
    <col min="1" max="1" width="12.6640625" customWidth="1"/>
    <col min="2" max="2" width="9.6640625" customWidth="1"/>
    <col min="3" max="3" width="36.6640625" customWidth="1"/>
    <col min="4" max="12" width="12.6640625" customWidth="1"/>
  </cols>
  <sheetData>
    <row r="1" spans="1:12" x14ac:dyDescent="0.3">
      <c r="A1" s="131" t="s">
        <v>25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2" ht="15" thickBot="1" x14ac:dyDescent="0.3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2" x14ac:dyDescent="0.3">
      <c r="A3" s="143" t="s">
        <v>0</v>
      </c>
      <c r="B3" s="141" t="s">
        <v>4</v>
      </c>
      <c r="C3" s="139" t="s">
        <v>5</v>
      </c>
      <c r="D3" s="135" t="s">
        <v>7</v>
      </c>
      <c r="E3" s="136"/>
      <c r="F3" s="137"/>
      <c r="G3" s="135" t="s">
        <v>8</v>
      </c>
      <c r="H3" s="136"/>
      <c r="I3" s="138"/>
      <c r="J3" s="135" t="s">
        <v>9</v>
      </c>
      <c r="K3" s="137"/>
      <c r="L3" s="133" t="s">
        <v>10</v>
      </c>
    </row>
    <row r="4" spans="1:12" ht="15" thickBot="1" x14ac:dyDescent="0.35">
      <c r="A4" s="144"/>
      <c r="B4" s="142"/>
      <c r="C4" s="140"/>
      <c r="D4" s="2" t="s">
        <v>1</v>
      </c>
      <c r="E4" s="3" t="s">
        <v>2</v>
      </c>
      <c r="F4" s="68" t="s">
        <v>3</v>
      </c>
      <c r="G4" s="5" t="s">
        <v>6</v>
      </c>
      <c r="H4" s="6" t="s">
        <v>2</v>
      </c>
      <c r="I4" s="16" t="s">
        <v>3</v>
      </c>
      <c r="J4" s="54" t="s">
        <v>1</v>
      </c>
      <c r="K4" s="7" t="s">
        <v>2</v>
      </c>
      <c r="L4" s="134"/>
    </row>
    <row r="5" spans="1:12" x14ac:dyDescent="0.3">
      <c r="A5" s="8">
        <v>44440</v>
      </c>
      <c r="B5" s="18"/>
      <c r="C5" s="9" t="s">
        <v>57</v>
      </c>
      <c r="D5" s="31"/>
      <c r="E5" s="20"/>
      <c r="F5" s="84">
        <f>'Srpen 2021'!F9</f>
        <v>14479</v>
      </c>
      <c r="G5" s="63"/>
      <c r="H5" s="20"/>
      <c r="I5" s="59">
        <f>'Srpen 2021'!I9</f>
        <v>42347.97</v>
      </c>
      <c r="J5" s="69"/>
      <c r="K5" s="11"/>
      <c r="L5" s="17">
        <f>'Srpen 2021'!L9</f>
        <v>56826.97</v>
      </c>
    </row>
    <row r="6" spans="1:12" s="35" customFormat="1" x14ac:dyDescent="0.3">
      <c r="A6" s="119">
        <v>44462</v>
      </c>
      <c r="B6" s="120" t="s">
        <v>55</v>
      </c>
      <c r="C6" s="121" t="s">
        <v>50</v>
      </c>
      <c r="D6" s="122"/>
      <c r="E6" s="124"/>
      <c r="F6" s="123">
        <f>F5+D6-E6</f>
        <v>14479</v>
      </c>
      <c r="G6" s="130"/>
      <c r="H6" s="124">
        <v>3085.5</v>
      </c>
      <c r="I6" s="125">
        <f>I5+G6-H6</f>
        <v>39262.47</v>
      </c>
      <c r="J6" s="126"/>
      <c r="K6" s="127"/>
      <c r="L6" s="128">
        <f>F6+I6</f>
        <v>53741.47</v>
      </c>
    </row>
    <row r="7" spans="1:12" x14ac:dyDescent="0.3">
      <c r="A7" s="8">
        <v>44468</v>
      </c>
      <c r="B7" s="18" t="s">
        <v>55</v>
      </c>
      <c r="C7" s="9" t="s">
        <v>14</v>
      </c>
      <c r="D7" s="31"/>
      <c r="E7" s="20"/>
      <c r="F7" s="84">
        <f>F6+D7-E7</f>
        <v>14479</v>
      </c>
      <c r="G7" s="63"/>
      <c r="H7" s="20">
        <v>2</v>
      </c>
      <c r="I7" s="59">
        <f>I6+G7-H7</f>
        <v>39260.47</v>
      </c>
      <c r="J7" s="69"/>
      <c r="K7" s="11"/>
      <c r="L7" s="17">
        <f>F7+I7</f>
        <v>53739.47</v>
      </c>
    </row>
    <row r="8" spans="1:12" x14ac:dyDescent="0.3">
      <c r="A8" s="8">
        <v>44469</v>
      </c>
      <c r="B8" s="25"/>
      <c r="C8" s="26" t="s">
        <v>11</v>
      </c>
      <c r="D8" s="33">
        <f>SUM(D5:D7)</f>
        <v>0</v>
      </c>
      <c r="E8" s="28">
        <f>SUM(E5:E7)</f>
        <v>0</v>
      </c>
      <c r="F8" s="84">
        <f>F5+D8-E8</f>
        <v>14479</v>
      </c>
      <c r="G8" s="86">
        <f>SUM(G5:G7)</f>
        <v>0</v>
      </c>
      <c r="H8" s="28">
        <f>SUM(H5:H7)</f>
        <v>3087.5</v>
      </c>
      <c r="I8" s="36">
        <f>I5+G8-H8</f>
        <v>39260.47</v>
      </c>
      <c r="J8" s="50">
        <f>SUM(J5:J5)</f>
        <v>0</v>
      </c>
      <c r="K8" s="29">
        <f>SUM(K5:K5)</f>
        <v>0</v>
      </c>
      <c r="L8" s="17">
        <f t="shared" ref="L8" si="0">F8+I8</f>
        <v>53739.47</v>
      </c>
    </row>
  </sheetData>
  <mergeCells count="8">
    <mergeCell ref="L3:L4"/>
    <mergeCell ref="A1:K2"/>
    <mergeCell ref="A3:A4"/>
    <mergeCell ref="B3:B4"/>
    <mergeCell ref="C3:C4"/>
    <mergeCell ref="D3:F3"/>
    <mergeCell ref="G3:I3"/>
    <mergeCell ref="J3:K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Leden 2021</vt:lpstr>
      <vt:lpstr>Únor 2021</vt:lpstr>
      <vt:lpstr>Březen 2021</vt:lpstr>
      <vt:lpstr>Duben 2021</vt:lpstr>
      <vt:lpstr>Květen 2021</vt:lpstr>
      <vt:lpstr>Červen 2021</vt:lpstr>
      <vt:lpstr>Červenec 2021</vt:lpstr>
      <vt:lpstr>Srpen 2021</vt:lpstr>
      <vt:lpstr>Září 2021</vt:lpstr>
      <vt:lpstr>Říjen 2021</vt:lpstr>
      <vt:lpstr>Listopad 2021</vt:lpstr>
      <vt:lpstr>Prosinec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ZS-Vrbatky-4a</dc:creator>
  <cp:lastModifiedBy>Vladimír Smička</cp:lastModifiedBy>
  <dcterms:created xsi:type="dcterms:W3CDTF">2013-03-19T21:22:10Z</dcterms:created>
  <dcterms:modified xsi:type="dcterms:W3CDTF">2022-08-16T12:12:23Z</dcterms:modified>
</cp:coreProperties>
</file>